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irtuelles_Konferenzzimmer\EDL\"/>
    </mc:Choice>
  </mc:AlternateContent>
  <bookViews>
    <workbookView xWindow="120" yWindow="30" windowWidth="10275" windowHeight="8775" tabRatio="747"/>
  </bookViews>
  <sheets>
    <sheet name="Klasse_x" sheetId="19" r:id="rId1"/>
    <sheet name="Schul-Doku" sheetId="1" r:id="rId2"/>
    <sheet name="Schulspez. Kat." sheetId="17" r:id="rId3"/>
    <sheet name="Kategoriedaten" sheetId="15" r:id="rId4"/>
    <sheet name="Namen aus Sokr." sheetId="5" r:id="rId5"/>
  </sheets>
  <definedNames>
    <definedName name="_xlnm.Print_Area" localSheetId="3">Kategoriedaten!$C$2:$E$89</definedName>
    <definedName name="_xlnm.Print_Area" localSheetId="0">Klasse_x!$E$1:$AO$28</definedName>
    <definedName name="_xlnm.Print_Area" localSheetId="2">'Schulspez. Kat.'!$A$1:$E$10</definedName>
    <definedName name="_xlnm.Print_Titles" localSheetId="3">Kategoriedaten!$2:$2</definedName>
  </definedNames>
  <calcPr calcId="152511"/>
</workbook>
</file>

<file path=xl/calcChain.xml><?xml version="1.0" encoding="utf-8"?>
<calcChain xmlns="http://schemas.openxmlformats.org/spreadsheetml/2006/main">
  <c r="AN28" i="19" l="1"/>
  <c r="AM28" i="19"/>
  <c r="AL28" i="19"/>
  <c r="AK28" i="19"/>
  <c r="AJ28" i="19"/>
  <c r="AI28" i="19"/>
  <c r="AH28" i="19"/>
  <c r="AG28" i="19"/>
  <c r="AF28" i="19"/>
  <c r="AE28" i="19"/>
  <c r="AD28" i="19"/>
  <c r="AC28" i="19"/>
  <c r="AB28" i="19"/>
  <c r="AA28" i="19"/>
  <c r="Z28" i="19"/>
  <c r="Y28" i="19"/>
  <c r="X28" i="19"/>
  <c r="W28" i="19"/>
  <c r="V28" i="19"/>
  <c r="U28" i="19"/>
  <c r="T28" i="19"/>
  <c r="S28" i="19"/>
  <c r="R28" i="19"/>
  <c r="Q28" i="19"/>
  <c r="P28" i="19"/>
  <c r="O28" i="19"/>
  <c r="N28" i="19"/>
  <c r="M28" i="19"/>
  <c r="L28" i="19"/>
  <c r="K28" i="19"/>
  <c r="AO27" i="19"/>
  <c r="AO26" i="19"/>
  <c r="AO25" i="19"/>
  <c r="AO24" i="19"/>
  <c r="AU23" i="19"/>
  <c r="AU24" i="19" s="1"/>
  <c r="AO22" i="19"/>
  <c r="AO21" i="19"/>
  <c r="AO20" i="19"/>
  <c r="AO19" i="19"/>
  <c r="AU18" i="19"/>
  <c r="AU19" i="19" s="1"/>
  <c r="AO17" i="19"/>
  <c r="AO16" i="19"/>
  <c r="AO15" i="19"/>
  <c r="AO14" i="19"/>
  <c r="AU13" i="19"/>
  <c r="AU14" i="19" s="1"/>
  <c r="C13" i="19"/>
  <c r="AO12" i="19"/>
  <c r="AO11" i="19"/>
  <c r="AO10" i="19"/>
  <c r="AO9" i="19"/>
  <c r="AU8" i="19"/>
  <c r="AU9" i="19" s="1"/>
  <c r="AO7" i="19"/>
  <c r="AO6" i="19"/>
  <c r="AO5" i="19"/>
  <c r="AU4" i="19"/>
  <c r="AO4" i="19"/>
  <c r="AU3" i="19"/>
  <c r="AW2" i="19"/>
  <c r="AT1" i="19" s="1"/>
  <c r="BA2" i="19" s="1"/>
  <c r="H2" i="19"/>
  <c r="E2" i="19"/>
  <c r="H1" i="19"/>
  <c r="G1" i="19"/>
  <c r="E1" i="19"/>
  <c r="AU15" i="19" l="1"/>
  <c r="AU20" i="19"/>
  <c r="AU25" i="19"/>
  <c r="AU10" i="19"/>
  <c r="AS1" i="19"/>
  <c r="AZ2" i="19" s="1"/>
  <c r="AZ3" i="19" s="1"/>
  <c r="AZ4" i="19" s="1"/>
  <c r="AZ5" i="19" s="1"/>
  <c r="AZ6" i="19" s="1"/>
  <c r="AZ7" i="19" s="1"/>
  <c r="AZ8" i="19" s="1"/>
  <c r="AZ9" i="19" s="1"/>
  <c r="AZ10" i="19" s="1"/>
  <c r="AZ11" i="19" s="1"/>
  <c r="AZ12" i="19" s="1"/>
  <c r="AZ13" i="19" s="1"/>
  <c r="AZ14" i="19" s="1"/>
  <c r="AZ15" i="19" s="1"/>
  <c r="AZ16" i="19" s="1"/>
  <c r="AZ17" i="19" s="1"/>
  <c r="AZ18" i="19" s="1"/>
  <c r="AZ19" i="19" s="1"/>
  <c r="AZ20" i="19" s="1"/>
  <c r="AZ21" i="19" s="1"/>
  <c r="AZ22" i="19" s="1"/>
  <c r="AZ23" i="19" s="1"/>
  <c r="AZ24" i="19" s="1"/>
  <c r="AZ25" i="19" s="1"/>
  <c r="AZ26" i="19" s="1"/>
  <c r="AZ27" i="19" s="1"/>
  <c r="AZ28" i="19" s="1"/>
  <c r="AZ29" i="19" s="1"/>
  <c r="AZ30" i="19" s="1"/>
  <c r="AU5" i="19"/>
  <c r="AU21" i="19" l="1"/>
  <c r="AU26" i="19"/>
  <c r="AU6" i="19"/>
  <c r="AU16" i="19"/>
  <c r="AU11" i="19"/>
  <c r="BB2" i="19"/>
  <c r="C4" i="17"/>
  <c r="AU7" i="19" l="1"/>
  <c r="AT32" i="19"/>
  <c r="AT29" i="19"/>
  <c r="AS28" i="19"/>
  <c r="AS8" i="19"/>
  <c r="AS3" i="19"/>
  <c r="AS32" i="19"/>
  <c r="AT30" i="19"/>
  <c r="AS29" i="19"/>
  <c r="AT27" i="19"/>
  <c r="AT26" i="19"/>
  <c r="AT25" i="19"/>
  <c r="AT24" i="19"/>
  <c r="AT22" i="19"/>
  <c r="AT21" i="19"/>
  <c r="AT20" i="19"/>
  <c r="AT19" i="19"/>
  <c r="AT17" i="19"/>
  <c r="AT16" i="19"/>
  <c r="AT15" i="19"/>
  <c r="AT14" i="19"/>
  <c r="AT31" i="19"/>
  <c r="AS30" i="19"/>
  <c r="AS27" i="19"/>
  <c r="AS26" i="19"/>
  <c r="AS25" i="19"/>
  <c r="AS24" i="19"/>
  <c r="AT23" i="19"/>
  <c r="AS22" i="19"/>
  <c r="AS21" i="19"/>
  <c r="AS20" i="19"/>
  <c r="AS19" i="19"/>
  <c r="AT18" i="19"/>
  <c r="AS17" i="19"/>
  <c r="Y1" i="19" s="1"/>
  <c r="AS16" i="19"/>
  <c r="X1" i="19" s="1"/>
  <c r="AS15" i="19"/>
  <c r="W1" i="19" s="1"/>
  <c r="AS14" i="19"/>
  <c r="V1" i="19" s="1"/>
  <c r="AT13" i="19"/>
  <c r="AT12" i="19"/>
  <c r="AT11" i="19"/>
  <c r="AT10" i="19"/>
  <c r="AT9" i="19"/>
  <c r="AT7" i="19"/>
  <c r="AT6" i="19"/>
  <c r="AT5" i="19"/>
  <c r="AT4" i="19"/>
  <c r="AS31" i="19"/>
  <c r="AT28" i="19"/>
  <c r="AS23" i="19"/>
  <c r="AE1" i="19" s="1"/>
  <c r="AS18" i="19"/>
  <c r="AS13" i="19"/>
  <c r="AS9" i="19"/>
  <c r="AS6" i="19"/>
  <c r="AT3" i="19"/>
  <c r="AS5" i="19"/>
  <c r="AS11" i="19"/>
  <c r="S1" i="19" s="1"/>
  <c r="AT8" i="19"/>
  <c r="AS4" i="19"/>
  <c r="L1" i="19" s="1"/>
  <c r="AS12" i="19"/>
  <c r="T1" i="19" s="1"/>
  <c r="AS10" i="19"/>
  <c r="AS7" i="19"/>
  <c r="AU12" i="19"/>
  <c r="AU17" i="19"/>
  <c r="AU27" i="19"/>
  <c r="AU22" i="19"/>
  <c r="AD1" i="19" l="1"/>
  <c r="N1" i="19"/>
  <c r="M1" i="19"/>
  <c r="U1" i="19"/>
  <c r="AM1" i="19"/>
  <c r="AB1" i="19"/>
  <c r="AF1" i="19"/>
  <c r="AL1" i="19"/>
  <c r="AN1" i="19"/>
  <c r="AG1" i="19"/>
  <c r="O1" i="19"/>
  <c r="AH1" i="19"/>
  <c r="AK1" i="19"/>
  <c r="P1" i="19"/>
  <c r="R1" i="19"/>
  <c r="Q1" i="19"/>
  <c r="AA1" i="19"/>
  <c r="AI1" i="19"/>
  <c r="AJ1" i="19"/>
  <c r="Z1" i="19"/>
  <c r="AC1" i="19"/>
  <c r="K1" i="19"/>
  <c r="E89" i="15"/>
  <c r="E88" i="15"/>
  <c r="E87" i="15"/>
  <c r="E86" i="15"/>
  <c r="E9" i="17" l="1"/>
  <c r="E8" i="17"/>
  <c r="E7" i="17"/>
  <c r="E6" i="17"/>
  <c r="F9" i="17"/>
  <c r="F8" i="17"/>
  <c r="F7" i="17"/>
  <c r="F6" i="17"/>
  <c r="B14" i="17" l="1"/>
  <c r="B13" i="17"/>
  <c r="B12" i="17"/>
  <c r="B11" i="17"/>
  <c r="C14" i="17"/>
  <c r="C13" i="17"/>
  <c r="C11" i="17"/>
  <c r="C12" i="17"/>
  <c r="D86" i="15" l="1"/>
  <c r="D87" i="15"/>
  <c r="D88" i="15"/>
  <c r="D89" i="15"/>
  <c r="F272" i="5" l="1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K21" i="1" l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A10" i="15" l="1"/>
  <c r="A11" i="15" s="1"/>
  <c r="A12" i="15" s="1"/>
  <c r="A13" i="15" s="1"/>
  <c r="A14" i="15" s="1"/>
  <c r="A6" i="15"/>
  <c r="A7" i="15" s="1"/>
  <c r="A8" i="15" s="1"/>
  <c r="A9" i="15" s="1"/>
  <c r="A15" i="15" l="1"/>
  <c r="A20" i="15" s="1"/>
  <c r="A25" i="15" s="1"/>
  <c r="A16" i="15" l="1"/>
  <c r="A17" i="15" s="1"/>
  <c r="A18" i="15" s="1"/>
  <c r="A19" i="15" s="1"/>
  <c r="A21" i="15"/>
  <c r="A22" i="15" s="1"/>
  <c r="A23" i="15" s="1"/>
  <c r="A24" i="15" s="1"/>
  <c r="A30" i="15"/>
  <c r="A26" i="15"/>
  <c r="A27" i="15" s="1"/>
  <c r="A28" i="15" s="1"/>
  <c r="A29" i="15" s="1"/>
  <c r="A31" i="15" l="1"/>
  <c r="A32" i="15" s="1"/>
  <c r="A33" i="15" s="1"/>
  <c r="A34" i="15" s="1"/>
  <c r="A35" i="15"/>
  <c r="A40" i="15" l="1"/>
  <c r="A36" i="15"/>
  <c r="A37" i="15" s="1"/>
  <c r="A38" i="15" s="1"/>
  <c r="A39" i="15" s="1"/>
  <c r="A45" i="15" l="1"/>
  <c r="A41" i="15"/>
  <c r="A42" i="15" s="1"/>
  <c r="A43" i="15" s="1"/>
  <c r="A44" i="15" s="1"/>
  <c r="A50" i="15" l="1"/>
  <c r="A46" i="15"/>
  <c r="A47" i="15" s="1"/>
  <c r="A48" i="15" s="1"/>
  <c r="A49" i="15" s="1"/>
  <c r="A55" i="15" l="1"/>
  <c r="A51" i="15"/>
  <c r="A52" i="15" s="1"/>
  <c r="A53" i="15" s="1"/>
  <c r="A54" i="15" s="1"/>
  <c r="A60" i="15" l="1"/>
  <c r="A56" i="15"/>
  <c r="A57" i="15" s="1"/>
  <c r="A58" i="15" s="1"/>
  <c r="A59" i="15" s="1"/>
  <c r="A65" i="15" l="1"/>
  <c r="A61" i="15"/>
  <c r="A62" i="15" s="1"/>
  <c r="A63" i="15" s="1"/>
  <c r="A64" i="15" s="1"/>
  <c r="F3" i="19" l="1"/>
  <c r="F4" i="19"/>
  <c r="F9" i="19"/>
  <c r="E3" i="19"/>
  <c r="E4" i="19"/>
  <c r="E8" i="19"/>
  <c r="E9" i="19"/>
  <c r="G4" i="19"/>
  <c r="F8" i="19"/>
  <c r="G9" i="19"/>
  <c r="G10" i="19"/>
  <c r="F5" i="19"/>
  <c r="F10" i="19"/>
  <c r="G5" i="19"/>
  <c r="E10" i="19"/>
  <c r="E5" i="19"/>
  <c r="F6" i="19"/>
  <c r="F11" i="19"/>
  <c r="G11" i="19"/>
  <c r="E11" i="19"/>
  <c r="G6" i="19"/>
  <c r="E6" i="19"/>
  <c r="F7" i="19"/>
  <c r="G12" i="19"/>
  <c r="G7" i="19"/>
  <c r="F12" i="19"/>
  <c r="E7" i="19"/>
  <c r="E12" i="19"/>
  <c r="A70" i="15"/>
  <c r="A66" i="15"/>
  <c r="A67" i="15" s="1"/>
  <c r="A68" i="15" s="1"/>
  <c r="A69" i="15" s="1"/>
  <c r="G3" i="19" l="1"/>
  <c r="I4" i="19"/>
  <c r="G8" i="19"/>
  <c r="I9" i="19"/>
  <c r="A71" i="15"/>
  <c r="A72" i="15" s="1"/>
  <c r="A73" i="15" s="1"/>
  <c r="A74" i="15" s="1"/>
  <c r="A75" i="15"/>
  <c r="A80" i="15" l="1"/>
  <c r="A76" i="15"/>
  <c r="A77" i="15" s="1"/>
  <c r="A78" i="15" s="1"/>
  <c r="A79" i="15" s="1"/>
  <c r="E13" i="19" l="1"/>
  <c r="F20" i="19"/>
  <c r="E20" i="19"/>
  <c r="E26" i="19"/>
  <c r="G21" i="19"/>
  <c r="F21" i="19"/>
  <c r="F26" i="19"/>
  <c r="F18" i="19"/>
  <c r="G19" i="19"/>
  <c r="G20" i="19"/>
  <c r="F19" i="19"/>
  <c r="E18" i="19"/>
  <c r="G22" i="19"/>
  <c r="F22" i="19"/>
  <c r="E22" i="19"/>
  <c r="E19" i="19"/>
  <c r="E21" i="19"/>
  <c r="E27" i="19"/>
  <c r="A81" i="15"/>
  <c r="F13" i="19" s="1"/>
  <c r="A85" i="15"/>
  <c r="A86" i="15" s="1"/>
  <c r="A87" i="15" s="1"/>
  <c r="A88" i="15" s="1"/>
  <c r="A89" i="15" s="1"/>
  <c r="I14" i="19" l="1"/>
  <c r="G13" i="19"/>
  <c r="G27" i="19"/>
  <c r="E16" i="19"/>
  <c r="I19" i="19"/>
  <c r="G18" i="19"/>
  <c r="G26" i="19"/>
  <c r="F16" i="19"/>
  <c r="E15" i="19"/>
  <c r="G14" i="19"/>
  <c r="F27" i="19"/>
  <c r="A82" i="15"/>
  <c r="A83" i="15" s="1"/>
  <c r="A84" i="15" s="1"/>
  <c r="F17" i="19" l="1"/>
  <c r="G15" i="19"/>
  <c r="E25" i="19"/>
  <c r="F23" i="19"/>
  <c r="G17" i="19"/>
  <c r="F14" i="19"/>
  <c r="E14" i="19"/>
  <c r="G16" i="19"/>
  <c r="F25" i="19"/>
  <c r="F24" i="19"/>
  <c r="E23" i="19"/>
  <c r="G25" i="19"/>
  <c r="E24" i="19"/>
  <c r="G24" i="19"/>
  <c r="E17" i="19"/>
  <c r="F15" i="19"/>
  <c r="I24" i="19" l="1"/>
  <c r="G23" i="19"/>
</calcChain>
</file>

<file path=xl/comments1.xml><?xml version="1.0" encoding="utf-8"?>
<comments xmlns="http://schemas.openxmlformats.org/spreadsheetml/2006/main">
  <authors>
    <author>Direktion</author>
  </authors>
  <commentList>
    <comment ref="B1" authorId="0" shapeId="0">
      <text>
        <r>
          <rPr>
            <b/>
            <sz val="12"/>
            <color indexed="12"/>
            <rFont val="Arial"/>
            <family val="2"/>
          </rPr>
          <t xml:space="preserve">
 </t>
        </r>
        <r>
          <rPr>
            <i/>
            <sz val="12"/>
            <color indexed="8"/>
            <rFont val="Arial"/>
            <family val="2"/>
          </rPr>
          <t>gültig für:</t>
        </r>
        <r>
          <rPr>
            <b/>
            <sz val="12"/>
            <color indexed="12"/>
            <rFont val="Arial"/>
            <family val="2"/>
          </rPr>
          <t xml:space="preserve">
In der Zelle </t>
        </r>
        <r>
          <rPr>
            <b/>
            <sz val="14"/>
            <color indexed="12"/>
            <rFont val="Arial"/>
            <family val="2"/>
          </rPr>
          <t>B6</t>
        </r>
        <r>
          <rPr>
            <b/>
            <sz val="12"/>
            <color indexed="12"/>
            <rFont val="Arial"/>
            <family val="2"/>
          </rPr>
          <t xml:space="preserve"> die Angabe über den Gültigkeitsbereich eintragen.
(zB. JZ 2012/13) 
</t>
        </r>
        <r>
          <rPr>
            <i/>
            <sz val="12"/>
            <color indexed="8"/>
            <rFont val="Arial"/>
            <family val="2"/>
          </rPr>
          <t>Klasse:</t>
        </r>
        <r>
          <rPr>
            <b/>
            <sz val="12"/>
            <color indexed="12"/>
            <rFont val="Arial"/>
            <family val="2"/>
          </rPr>
          <t xml:space="preserve">
In der Zelle </t>
        </r>
        <r>
          <rPr>
            <b/>
            <sz val="14"/>
            <color indexed="12"/>
            <rFont val="Arial"/>
            <family val="2"/>
          </rPr>
          <t>B10</t>
        </r>
        <r>
          <rPr>
            <b/>
            <sz val="12"/>
            <color indexed="12"/>
            <rFont val="Arial"/>
            <family val="2"/>
          </rPr>
          <t xml:space="preserve"> die gewünschte Klasse eintragen.
</t>
        </r>
        <r>
          <rPr>
            <i/>
            <sz val="12"/>
            <color indexed="12"/>
            <rFont val="Arial"/>
            <family val="2"/>
          </rPr>
          <t>Muss mit den Klassenbezeichnungen der Schülerliste aus Sokrates  übereinstimmen.(Tabellenblatt "Namen aus Sokr.")</t>
        </r>
        <r>
          <rPr>
            <b/>
            <sz val="12"/>
            <color indexed="12"/>
            <rFont val="Arial"/>
            <family val="2"/>
          </rPr>
          <t xml:space="preserve">
</t>
        </r>
        <r>
          <rPr>
            <i/>
            <sz val="12"/>
            <color indexed="8"/>
            <rFont val="Arial"/>
            <family val="2"/>
          </rPr>
          <t>Kategorien für die ...</t>
        </r>
        <r>
          <rPr>
            <b/>
            <sz val="12"/>
            <color indexed="12"/>
            <rFont val="Arial"/>
            <family val="2"/>
          </rPr>
          <t xml:space="preserve">
In den Zellen </t>
        </r>
        <r>
          <rPr>
            <b/>
            <sz val="14"/>
            <color indexed="12"/>
            <rFont val="Arial"/>
            <family val="2"/>
          </rPr>
          <t>C15</t>
        </r>
        <r>
          <rPr>
            <b/>
            <sz val="12"/>
            <color indexed="12"/>
            <rFont val="Arial"/>
            <family val="2"/>
          </rPr>
          <t xml:space="preserve"> bis </t>
        </r>
        <r>
          <rPr>
            <b/>
            <sz val="14"/>
            <color indexed="12"/>
            <rFont val="Arial"/>
            <family val="2"/>
          </rPr>
          <t>C19</t>
        </r>
        <r>
          <rPr>
            <b/>
            <sz val="12"/>
            <color indexed="12"/>
            <rFont val="Arial"/>
            <family val="2"/>
          </rPr>
          <t xml:space="preserve"> die betreffenden EDL-Kategorien (</t>
        </r>
        <r>
          <rPr>
            <sz val="12"/>
            <color indexed="12"/>
            <rFont val="Arial"/>
            <family val="2"/>
          </rPr>
          <t>Auswahl aus 1 bis 17 möglich</t>
        </r>
        <r>
          <rPr>
            <b/>
            <sz val="12"/>
            <color indexed="12"/>
            <rFont val="Arial"/>
            <family val="2"/>
          </rPr>
          <t>) eintragen. 
&gt; &gt; EDL-Kategorie Nr. 17: Schulspezifische EDL-Kategorie
Im Tabellenblatt "Schulspez. Kat." 
die schuleigenen EDL-Textbausteine eintragen.</t>
        </r>
      </text>
    </comment>
  </commentList>
</comments>
</file>

<file path=xl/comments2.xml><?xml version="1.0" encoding="utf-8"?>
<comments xmlns="http://schemas.openxmlformats.org/spreadsheetml/2006/main">
  <authors>
    <author>Direktion</author>
  </authors>
  <commentList>
    <comment ref="J2" authorId="0" shapeId="0">
      <text>
        <r>
          <rPr>
            <b/>
            <sz val="12"/>
            <color indexed="12"/>
            <rFont val="Arial"/>
            <family val="2"/>
          </rPr>
          <t xml:space="preserve">
Eintragungen auf dieser Schulübersicht dienen nur der Dokumentation und haben keinen Einfluss auf die Berechnungen beim Klassenblatt.
Daher ist auch der Gültigkeitsbereich (zB: JZ 2012/13) in </t>
        </r>
        <r>
          <rPr>
            <b/>
            <sz val="14"/>
            <color indexed="12"/>
            <rFont val="Arial"/>
            <family val="2"/>
          </rPr>
          <t>F2</t>
        </r>
        <r>
          <rPr>
            <b/>
            <sz val="12"/>
            <color indexed="12"/>
            <rFont val="Arial"/>
            <family val="2"/>
          </rPr>
          <t xml:space="preserve"> selbst einzutragen.</t>
        </r>
      </text>
    </comment>
  </commentList>
</comments>
</file>

<file path=xl/comments3.xml><?xml version="1.0" encoding="utf-8"?>
<comments xmlns="http://schemas.openxmlformats.org/spreadsheetml/2006/main">
  <authors>
    <author>Direktion</author>
  </authors>
  <commentList>
    <comment ref="D2" authorId="0" shapeId="0">
      <text>
        <r>
          <rPr>
            <b/>
            <u/>
            <sz val="12"/>
            <color indexed="12"/>
            <rFont val="Arial"/>
            <family val="2"/>
          </rPr>
          <t xml:space="preserve">
</t>
        </r>
        <r>
          <rPr>
            <b/>
            <sz val="12"/>
            <color indexed="12"/>
            <rFont val="Arial"/>
            <family val="2"/>
          </rPr>
          <t>In den Zellen C5, C6, C7 und C8
kann je ein schuleigener EDL-Textbaustein (</t>
        </r>
        <r>
          <rPr>
            <i/>
            <sz val="12"/>
            <color indexed="12"/>
            <rFont val="Arial"/>
            <family val="2"/>
          </rPr>
          <t>alphabetische Reihenfolge sinnvoll</t>
        </r>
        <r>
          <rPr>
            <b/>
            <sz val="12"/>
            <color indexed="12"/>
            <rFont val="Arial"/>
            <family val="2"/>
          </rPr>
          <t xml:space="preserve">) eingetragen werden.
In den Zellen D5, D6, D7 und D8
ist auch jeweils eine geeignete Kurzbezeichnung einzutragen.
Übernahme und Eintrag von Lang- und Kurzbezeichnung in Sokrates (Basisdaten, Merkmale pflegen) notwendig!
</t>
        </r>
      </text>
    </comment>
  </commentList>
</comments>
</file>

<file path=xl/comments4.xml><?xml version="1.0" encoding="utf-8"?>
<comments xmlns="http://schemas.openxmlformats.org/spreadsheetml/2006/main">
  <authors>
    <author>Direktion</author>
  </authors>
  <commentList>
    <comment ref="E1" authorId="0" shapeId="0">
      <text>
        <r>
          <rPr>
            <b/>
            <u/>
            <sz val="12"/>
            <color indexed="12"/>
            <rFont val="Arial"/>
            <family val="2"/>
          </rPr>
          <t xml:space="preserve">
</t>
        </r>
        <r>
          <rPr>
            <b/>
            <sz val="12"/>
            <color indexed="12"/>
            <rFont val="Arial"/>
            <family val="2"/>
          </rPr>
          <t xml:space="preserve">Sollten Textänderungen in den Kategorien 1 - 16 
in der Lang- und Kurzbezeichnung notwendig erscheinen:
Übernahme und Eintrag von Lang- und Kurzbezeichnung in Sokrates (Basisdaten, Merkmale pflegen) notwendig!
</t>
        </r>
        <r>
          <rPr>
            <i/>
            <sz val="12"/>
            <color indexed="12"/>
            <rFont val="Arial"/>
            <family val="2"/>
          </rPr>
          <t>Siehe auch den Hinweis im Tabellenblatt "Schulspez. Kat."
Kennwort Blattschutz:EDL</t>
        </r>
      </text>
    </comment>
    <comment ref="D91" authorId="0" shapeId="0">
      <text>
        <r>
          <rPr>
            <b/>
            <sz val="12"/>
            <color indexed="12"/>
            <rFont val="Tahoma"/>
            <family val="2"/>
          </rPr>
          <t xml:space="preserve">
Schuleigene EDL-Textbausteine 
nur im Tabellenblatt "Schulspez. Kat." eintragen!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Direktion</author>
  </authors>
  <commentList>
    <comment ref="G1" authorId="0" shapeId="0">
      <text>
        <r>
          <rPr>
            <b/>
            <sz val="12"/>
            <color indexed="12"/>
            <rFont val="Arial"/>
            <family val="2"/>
          </rPr>
          <t xml:space="preserve">
Eingabe der Schülernamen aus Sokrates:
Sokrates
Auswertungen
Dynamische Suche
Standard
Aktive Schüler (100)
Ausführen
Exportieren (XLS)
Datei öffnen
Bearbeitung aktivieren
Spalten A-C  (D - Geburtsdatum nicht notwendig) markieren
mit </t>
        </r>
        <r>
          <rPr>
            <b/>
            <sz val="12"/>
            <color indexed="8"/>
            <rFont val="Arial"/>
            <family val="2"/>
          </rPr>
          <t>strg C</t>
        </r>
        <r>
          <rPr>
            <b/>
            <sz val="12"/>
            <color indexed="12"/>
            <rFont val="Arial"/>
            <family val="2"/>
          </rPr>
          <t xml:space="preserve"> kopieren
Hier auf diesem Tabellenblatt
die </t>
        </r>
        <r>
          <rPr>
            <b/>
            <sz val="16"/>
            <color indexed="12"/>
            <rFont val="Arial"/>
            <family val="2"/>
          </rPr>
          <t>Spalte B</t>
        </r>
        <r>
          <rPr>
            <b/>
            <sz val="12"/>
            <color indexed="12"/>
            <rFont val="Arial"/>
            <family val="2"/>
          </rPr>
          <t xml:space="preserve"> markieren 
und die gesamten SchülerInnen aus der Zwischenablage mit </t>
        </r>
        <r>
          <rPr>
            <b/>
            <sz val="12"/>
            <color indexed="8"/>
            <rFont val="Arial"/>
            <family val="2"/>
          </rPr>
          <t>strg V</t>
        </r>
        <r>
          <rPr>
            <b/>
            <sz val="12"/>
            <color indexed="12"/>
            <rFont val="Arial"/>
            <family val="2"/>
          </rPr>
          <t xml:space="preserve"> einfügen.
</t>
        </r>
      </text>
    </comment>
  </commentList>
</comments>
</file>

<file path=xl/sharedStrings.xml><?xml version="1.0" encoding="utf-8"?>
<sst xmlns="http://schemas.openxmlformats.org/spreadsheetml/2006/main" count="340" uniqueCount="292">
  <si>
    <t>in 5. Stufe</t>
  </si>
  <si>
    <t>in 6. Stufe</t>
  </si>
  <si>
    <t>in 7. Stufe</t>
  </si>
  <si>
    <t>in 8. Stufe</t>
  </si>
  <si>
    <t>Ausdauer</t>
  </si>
  <si>
    <t>Zuerst denken, dann handeln</t>
  </si>
  <si>
    <t>Aktives Zuhören</t>
  </si>
  <si>
    <t>Offenheit</t>
  </si>
  <si>
    <t>Reflexion und Transferfähigkeit</t>
  </si>
  <si>
    <t>Qualitätsorientierung</t>
  </si>
  <si>
    <t>Forschende Haltung</t>
  </si>
  <si>
    <t>Vernetztes Denken</t>
  </si>
  <si>
    <t>Klarheit in der Kommunikation</t>
  </si>
  <si>
    <t>Wahrnehmung mit allen Sinnen</t>
  </si>
  <si>
    <t>Kreativität</t>
  </si>
  <si>
    <t>Staunen und Wissbegierde</t>
  </si>
  <si>
    <t>Risikoeinschätzung</t>
  </si>
  <si>
    <t>Empathie</t>
  </si>
  <si>
    <t>Kooperation</t>
  </si>
  <si>
    <t>Lernziel- und Prozessorientierung</t>
  </si>
  <si>
    <t>1a</t>
  </si>
  <si>
    <t>17.1</t>
  </si>
  <si>
    <t>17.2</t>
  </si>
  <si>
    <t>17.3</t>
  </si>
  <si>
    <t>17.4</t>
  </si>
  <si>
    <t>Klasse</t>
  </si>
  <si>
    <t>Familienname</t>
  </si>
  <si>
    <t>Vorname</t>
  </si>
  <si>
    <t>geht mit Frustration konstruktiv um und sucht Lösungswege</t>
  </si>
  <si>
    <t>fängt erst dann zu arbeiten an, wenn ihr/ihm die Aufgabe bzw. Anleitung klar ist</t>
  </si>
  <si>
    <t>verschafft sich Klarheit über das Ziel</t>
  </si>
  <si>
    <t>überlegt sich Lösungsalternativen und deren Auswirkungen</t>
  </si>
  <si>
    <t>hört anderen mit dem Ziel zu, sie zu verstehen</t>
  </si>
  <si>
    <t>kann Aussagen von anderen sinngemäß in eigenen Worten wiedergeben</t>
  </si>
  <si>
    <t>kann Ideen und Gefühle von anderen deuten</t>
  </si>
  <si>
    <t>ändert Meinungen und Schlussfolgerungen, wenn neue Informationen Altes widerlegen</t>
  </si>
  <si>
    <t xml:space="preserve">berücksichtigt unterschiedliche Perspektiven </t>
  </si>
  <si>
    <t>lässt sich auf Neues und Veränderungen ein</t>
  </si>
  <si>
    <t>geht mit Unsicherheiten und Unklarheiten konstruktiv um</t>
  </si>
  <si>
    <t>ist in der Lage, eigene Handlungen zu reflektieren</t>
  </si>
  <si>
    <t>stellt zwischen eigenen Handlungen und deren Auswirkungen Verbindungen her</t>
  </si>
  <si>
    <t>reflektiert und zieht daraus Schlüsse für nächste Entwicklungsschritte</t>
  </si>
  <si>
    <t>strebt in der eigenen Arbeit eine hohe Qualität an</t>
  </si>
  <si>
    <t>legt Wert auf Sorgfalt und Präzision</t>
  </si>
  <si>
    <t>nimmt sich Zeit, die eigene Arbeit zu kontrollieren</t>
  </si>
  <si>
    <t>behält das Arbeitsziel im Auge</t>
  </si>
  <si>
    <t>stellt komplexe Fragen</t>
  </si>
  <si>
    <t>probiert mehrere Lösungswege aus</t>
  </si>
  <si>
    <t>will Zusammenhänge verstehen</t>
  </si>
  <si>
    <t xml:space="preserve">findet Lösungen für neue Herausforderungen </t>
  </si>
  <si>
    <t xml:space="preserve">begründet eigene Handlungen </t>
  </si>
  <si>
    <t>drückt sich klar und verständlich aus</t>
  </si>
  <si>
    <t>ist bereit, Sachverhalte zu illustrieren oder zu demonstrieren</t>
  </si>
  <si>
    <t>ist offen für neue Sinneserfahrungen</t>
  </si>
  <si>
    <t>legt Wert auf die kreative Gestaltung von Aufgaben und Produkten</t>
  </si>
  <si>
    <t>lässt sich auf kreative Prozesse ein</t>
  </si>
  <si>
    <t>interessiert sich für neue Ausdrucksformen und Lösungen</t>
  </si>
  <si>
    <t>genießt es, etwas zu (er)schaffen</t>
  </si>
  <si>
    <t>ist neugierig und will eigenes Wissen erweitern</t>
  </si>
  <si>
    <t>genießt es, für schwierige Probleme eigenständig Lösungen zu finden</t>
  </si>
  <si>
    <t>staunt über einfache und komplexe Ereignisse und Beobachtungen</t>
  </si>
  <si>
    <t>kann Risiken gut einschätzen</t>
  </si>
  <si>
    <t>braucht nicht absolute Sicherheit, um etwas auszuprobieren</t>
  </si>
  <si>
    <t>ist experimentierfreudig</t>
  </si>
  <si>
    <t>sieht Fehler und Scheitern als einen natürlichen Teil des Lernens</t>
  </si>
  <si>
    <t>erkennt humorvolle Aspekte von Situationen</t>
  </si>
  <si>
    <t>ist einfühlsam und rücksichtsvoll</t>
  </si>
  <si>
    <t>trägt zu einer lustvollen, angenehmen Lernatmosphäre bei</t>
  </si>
  <si>
    <t>ist in der Lage, mit anderen zu denken und etwas zu gestalten</t>
  </si>
  <si>
    <t>trägt zur Teamarbeit bei und respektiert die Beiträge der anderen</t>
  </si>
  <si>
    <t>gibt Rückmeldung und nimmt Feedback an</t>
  </si>
  <si>
    <t>kann zielorientiert Gruppen leiten, ohne zu dominieren</t>
  </si>
  <si>
    <t xml:space="preserve">hinterfragt Informationen </t>
  </si>
  <si>
    <t>erkennt, dass es selten eine einzige richtige Antwort gibt</t>
  </si>
  <si>
    <t>will eigene Handlungsfähigkeit optimieren und erweitern</t>
  </si>
  <si>
    <t>Nr.:</t>
  </si>
  <si>
    <t>Kategorie</t>
  </si>
  <si>
    <t>Stufe 5 - 8</t>
  </si>
  <si>
    <t>Kategorien</t>
  </si>
  <si>
    <t>HINWEIS</t>
  </si>
  <si>
    <t>Familenname</t>
  </si>
  <si>
    <t>1</t>
  </si>
  <si>
    <t>2</t>
  </si>
  <si>
    <t>3</t>
  </si>
  <si>
    <t>4</t>
  </si>
  <si>
    <t>17.0</t>
  </si>
  <si>
    <t>Nr</t>
  </si>
  <si>
    <t>oSch</t>
  </si>
  <si>
    <t>uSch</t>
  </si>
  <si>
    <t>SZ+1</t>
  </si>
  <si>
    <t>gültig für:</t>
  </si>
  <si>
    <t>1. Kat.:</t>
  </si>
  <si>
    <t>2. Kat.:</t>
  </si>
  <si>
    <t>3. Kat.:</t>
  </si>
  <si>
    <t>4. Kat.:</t>
  </si>
  <si>
    <t>5. Kat.:</t>
  </si>
  <si>
    <t>Klasse:</t>
  </si>
  <si>
    <t xml:space="preserve">HINWEIS </t>
  </si>
  <si>
    <t>Kategorien mit Items aus Sokrates</t>
  </si>
  <si>
    <t>Æ</t>
  </si>
  <si>
    <t>©</t>
  </si>
  <si>
    <t>probiert neue Wege aus, die wirksamer sein könnten</t>
  </si>
  <si>
    <t>findet im Gespräch den richtigen Tonfall</t>
  </si>
  <si>
    <r>
      <t>nur für 1</t>
    </r>
    <r>
      <rPr>
        <sz val="11"/>
        <color rgb="FF0070C0"/>
        <rFont val="Arial"/>
        <family val="2"/>
      </rPr>
      <t>?</t>
    </r>
  </si>
  <si>
    <r>
      <t>nur für 2</t>
    </r>
    <r>
      <rPr>
        <sz val="11"/>
        <color rgb="FF0070C0"/>
        <rFont val="Arial"/>
        <family val="2"/>
      </rPr>
      <t>?</t>
    </r>
  </si>
  <si>
    <r>
      <t>nur für 3</t>
    </r>
    <r>
      <rPr>
        <sz val="11"/>
        <color rgb="FF0070C0"/>
        <rFont val="Arial"/>
        <family val="2"/>
      </rPr>
      <t>?</t>
    </r>
  </si>
  <si>
    <r>
      <t>nur für 4</t>
    </r>
    <r>
      <rPr>
        <sz val="11"/>
        <color rgb="FF0070C0"/>
        <rFont val="Arial"/>
        <family val="2"/>
      </rPr>
      <t>?</t>
    </r>
  </si>
  <si>
    <t>bleibt dran, bis eine Aufgabe (zufriedenstellend) erledigt ist</t>
  </si>
  <si>
    <t>zeigt Ausdauer, auch wenn es anstrengend und schwierig ist</t>
  </si>
  <si>
    <t>sammelt zuerst ausreichend Informationen, bevor sie/er mit der Arbeit beginnt</t>
  </si>
  <si>
    <t>versucht Gedankengängen anderer zu folgen</t>
  </si>
  <si>
    <t>arbeitet gerne mit neuen Herausforderungen und Fragestellungen</t>
  </si>
  <si>
    <t>erkennt Muster und Faktoren, die ihr/ihm aus anderen Erfahrungen bekannt sind</t>
  </si>
  <si>
    <t>gebraucht Fachausdrücke und wendet diese in geeigneten Situationen an</t>
  </si>
  <si>
    <t>ist sprachgewandt</t>
  </si>
  <si>
    <t>ist sensibel für Körpersprache und kann sie deuten</t>
  </si>
  <si>
    <t>nützt Strukturen, Rhythmen, Muster oder Klänge, um sich ein Gesamtbild einer Situation zu verschaffen</t>
  </si>
  <si>
    <t>macht sich Gedanken über das, was sie/er beobachtet</t>
  </si>
  <si>
    <t>erkennt Situationen, in denen Mitgefühl angebracht ist</t>
  </si>
  <si>
    <t>ist bereit, persönliche Meinungen, Annahmen und eigenes Wissen infrage zu stellen</t>
  </si>
  <si>
    <t>Beharrlichkeit - lohnt</t>
  </si>
  <si>
    <t>Aufgabe erledigt</t>
  </si>
  <si>
    <t>Frustration - konstruktiv</t>
  </si>
  <si>
    <t>Anstrengungsbereitschaft</t>
  </si>
  <si>
    <t>Aufgabe klar</t>
  </si>
  <si>
    <t>Ziel klar</t>
  </si>
  <si>
    <t>Informationen sammeln</t>
  </si>
  <si>
    <t>Alternativen - Auswirkungen</t>
  </si>
  <si>
    <t>verstehendes Zuhören</t>
  </si>
  <si>
    <t>Aussagen wiedergeben</t>
  </si>
  <si>
    <t>Gefühle anderer deuten</t>
  </si>
  <si>
    <t>Gedankengängen folgen</t>
  </si>
  <si>
    <t>Meinung - anpassen</t>
  </si>
  <si>
    <t>Perspektiven berücksichtigen</t>
  </si>
  <si>
    <t>Veränderungen zulassen</t>
  </si>
  <si>
    <t>Unsicherheiten - konstruktiv</t>
  </si>
  <si>
    <t>Handlungen reflektieren</t>
  </si>
  <si>
    <t>Handlungen - Auswirkungen</t>
  </si>
  <si>
    <t>Neues probieren</t>
  </si>
  <si>
    <t>Schlüsse ziehen</t>
  </si>
  <si>
    <t>Qualität</t>
  </si>
  <si>
    <t>Präzision - Sorgfalt</t>
  </si>
  <si>
    <t>Arbeit kontrollieren</t>
  </si>
  <si>
    <t>Zielfokussierung</t>
  </si>
  <si>
    <t>neue Herausforderungen</t>
  </si>
  <si>
    <t>komplexe Fragen</t>
  </si>
  <si>
    <t>mehrere Lösungswege</t>
  </si>
  <si>
    <t>Zusammenhänge</t>
  </si>
  <si>
    <t>Erfahrungen - Neues</t>
  </si>
  <si>
    <t>Lösungen finden</t>
  </si>
  <si>
    <t>Handlungen begründen</t>
  </si>
  <si>
    <t>Muster erkennen</t>
  </si>
  <si>
    <t>klarer Ausdruck</t>
  </si>
  <si>
    <t>Fachausdrücke</t>
  </si>
  <si>
    <t>richtiger Ton</t>
  </si>
  <si>
    <t>sprachgewandt</t>
  </si>
  <si>
    <t>Körpersprache deuten</t>
  </si>
  <si>
    <t>illustrieren</t>
  </si>
  <si>
    <t>Sinneserfahrung - offen</t>
  </si>
  <si>
    <t>Muster - Gesamtbild</t>
  </si>
  <si>
    <t>kreative Aufgabengestaltung</t>
  </si>
  <si>
    <t>auf Kreativität einlassen</t>
  </si>
  <si>
    <t>neue Ausdrucksformen</t>
  </si>
  <si>
    <t>(er)schaffen</t>
  </si>
  <si>
    <t>Wissen erweitern</t>
  </si>
  <si>
    <t>eigenständige Lösungen</t>
  </si>
  <si>
    <t>beobachten - nachdenken</t>
  </si>
  <si>
    <t>Ereignisse staunen</t>
  </si>
  <si>
    <t>Unsicherheit - probieren</t>
  </si>
  <si>
    <t>experimentierfreudig</t>
  </si>
  <si>
    <t>Fehler - Lernen</t>
  </si>
  <si>
    <t>humorvolle Aspekte</t>
  </si>
  <si>
    <t>einfühlsam</t>
  </si>
  <si>
    <t>Mitgefühl</t>
  </si>
  <si>
    <t>lustvolle Lernatmosphäre</t>
  </si>
  <si>
    <t>mitdenken - gestalten</t>
  </si>
  <si>
    <t>Teamarbeit beitragen</t>
  </si>
  <si>
    <t>Feedback</t>
  </si>
  <si>
    <t>Gruppen leiten</t>
  </si>
  <si>
    <t>Meinungen infrage stellen</t>
  </si>
  <si>
    <t>Informationen hinterfragen</t>
  </si>
  <si>
    <t>mehrere - richtig</t>
  </si>
  <si>
    <t>Handlung optimieren</t>
  </si>
  <si>
    <t>Kürzel</t>
  </si>
  <si>
    <t>"Langbezeichnung" in Sokrates - Merkmale pflegen</t>
  </si>
  <si>
    <t xml:space="preserve">"Kurzbezeichnung" </t>
  </si>
  <si>
    <t>1.0</t>
  </si>
  <si>
    <t>1.1</t>
  </si>
  <si>
    <t>1.2</t>
  </si>
  <si>
    <t>1.3</t>
  </si>
  <si>
    <t>1.4</t>
  </si>
  <si>
    <t>2.0</t>
  </si>
  <si>
    <t>2.1</t>
  </si>
  <si>
    <t>2.2</t>
  </si>
  <si>
    <t>2.3</t>
  </si>
  <si>
    <t>2.4</t>
  </si>
  <si>
    <t>3.0</t>
  </si>
  <si>
    <t>3.1</t>
  </si>
  <si>
    <t>3.2</t>
  </si>
  <si>
    <t>3.3</t>
  </si>
  <si>
    <t>3.4</t>
  </si>
  <si>
    <t>4.0</t>
  </si>
  <si>
    <t>4.1</t>
  </si>
  <si>
    <t>4.2</t>
  </si>
  <si>
    <t>4.3</t>
  </si>
  <si>
    <t>4.4</t>
  </si>
  <si>
    <t>5.0</t>
  </si>
  <si>
    <t>5.1</t>
  </si>
  <si>
    <t>5.2</t>
  </si>
  <si>
    <t>5.3</t>
  </si>
  <si>
    <t>5.4</t>
  </si>
  <si>
    <t>6.0</t>
  </si>
  <si>
    <t>6.1</t>
  </si>
  <si>
    <t>6.2</t>
  </si>
  <si>
    <t>6.3</t>
  </si>
  <si>
    <t>6.4</t>
  </si>
  <si>
    <t>7.0</t>
  </si>
  <si>
    <t>7.1</t>
  </si>
  <si>
    <t>7.2</t>
  </si>
  <si>
    <t>7.3</t>
  </si>
  <si>
    <t>7.4</t>
  </si>
  <si>
    <t>8.0</t>
  </si>
  <si>
    <t>8.1</t>
  </si>
  <si>
    <t>8.2</t>
  </si>
  <si>
    <t>8.3</t>
  </si>
  <si>
    <t>8.4</t>
  </si>
  <si>
    <t>9.0</t>
  </si>
  <si>
    <t>9.1</t>
  </si>
  <si>
    <t>9.2</t>
  </si>
  <si>
    <t>9.3</t>
  </si>
  <si>
    <t>9.4</t>
  </si>
  <si>
    <t>10.0</t>
  </si>
  <si>
    <t>10.1</t>
  </si>
  <si>
    <t>10.2</t>
  </si>
  <si>
    <t>10.3</t>
  </si>
  <si>
    <t>10.4</t>
  </si>
  <si>
    <t>11.0</t>
  </si>
  <si>
    <t>11.1</t>
  </si>
  <si>
    <t>11.2</t>
  </si>
  <si>
    <t>11.3</t>
  </si>
  <si>
    <t>11.4</t>
  </si>
  <si>
    <t>12.0</t>
  </si>
  <si>
    <t>12.1</t>
  </si>
  <si>
    <t>12.2</t>
  </si>
  <si>
    <t>12.3</t>
  </si>
  <si>
    <t>12.4</t>
  </si>
  <si>
    <t>13.0</t>
  </si>
  <si>
    <t>13.1</t>
  </si>
  <si>
    <t>13.2</t>
  </si>
  <si>
    <t>13.3</t>
  </si>
  <si>
    <t>13.4</t>
  </si>
  <si>
    <t>14.0</t>
  </si>
  <si>
    <t>14.1</t>
  </si>
  <si>
    <t>14.2</t>
  </si>
  <si>
    <t>14.3</t>
  </si>
  <si>
    <t>14.4</t>
  </si>
  <si>
    <t>15.0</t>
  </si>
  <si>
    <t>15.1</t>
  </si>
  <si>
    <t>15.2</t>
  </si>
  <si>
    <t>15.3</t>
  </si>
  <si>
    <t>15.4</t>
  </si>
  <si>
    <t>16.0</t>
  </si>
  <si>
    <t>16.1</t>
  </si>
  <si>
    <t>16.2</t>
  </si>
  <si>
    <t>16.3</t>
  </si>
  <si>
    <t>16.4</t>
  </si>
  <si>
    <t>Mustermann</t>
  </si>
  <si>
    <t>Max</t>
  </si>
  <si>
    <t>Rosa</t>
  </si>
  <si>
    <r>
      <t xml:space="preserve">NMS Steuergruppe Tirol, </t>
    </r>
    <r>
      <rPr>
        <sz val="5"/>
        <color theme="0" tint="-0.499984740745262"/>
        <rFont val="Arial"/>
        <family val="2"/>
      </rPr>
      <t>Grünewald</t>
    </r>
  </si>
  <si>
    <r>
      <t xml:space="preserve">NMS Steuergruppe Tirol,  </t>
    </r>
    <r>
      <rPr>
        <sz val="5"/>
        <color theme="0" tint="-0.499984740745262"/>
        <rFont val="Arial"/>
        <family val="2"/>
      </rPr>
      <t>Grünewald</t>
    </r>
  </si>
  <si>
    <t>JZ 2012/13</t>
  </si>
  <si>
    <t>schsp. Kürzel  a</t>
  </si>
  <si>
    <t>schsp. Kürzel  b</t>
  </si>
  <si>
    <t>schsp. Kürzel  c</t>
  </si>
  <si>
    <t>schulspezifischer Baustein  a</t>
  </si>
  <si>
    <t>schulspezifischer Baustein  b</t>
  </si>
  <si>
    <t>schulspezifischer Baustein  c</t>
  </si>
  <si>
    <t>ò</t>
  </si>
  <si>
    <t>schulspezifischer Baustein  d</t>
  </si>
  <si>
    <t>schsp. Kürzel  d</t>
  </si>
  <si>
    <t xml:space="preserve">   EDL-Kategorien mit Textbausteinen  aus  Sokrates</t>
  </si>
  <si>
    <t>Schulspezifische EDL-Kategorie</t>
  </si>
  <si>
    <r>
      <t xml:space="preserve"> EDL-Textbausteine für die </t>
    </r>
    <r>
      <rPr>
        <b/>
        <sz val="16"/>
        <color theme="1"/>
        <rFont val="Arial"/>
        <family val="2"/>
      </rPr>
      <t>Schulspezifische EDL-Kategorie</t>
    </r>
  </si>
  <si>
    <t>Fräulein</t>
  </si>
  <si>
    <t>Musterfrau</t>
  </si>
  <si>
    <t>Herr</t>
  </si>
  <si>
    <t>Josef</t>
  </si>
  <si>
    <t>Berta</t>
  </si>
  <si>
    <t>Beschreibungsbereiche für</t>
  </si>
  <si>
    <t>kann abschätzen, in welchen Situationen sich Beharrlichkeit lohnt</t>
  </si>
  <si>
    <t>versucht, vorhandenes Wissen und eigene Erfahrungen mit Neuem zu verknüpfen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</si>
</sst>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Arial"/>
      <family val="2"/>
    </font>
    <font>
      <sz val="8"/>
      <color theme="1"/>
      <name val="Arial"/>
      <family val="2"/>
    </font>
    <font>
      <i/>
      <sz val="12"/>
      <color indexed="12"/>
      <name val="Arial"/>
      <family val="2"/>
    </font>
    <font>
      <b/>
      <u/>
      <sz val="12"/>
      <color indexed="12"/>
      <name val="Arial"/>
      <family val="2"/>
    </font>
    <font>
      <i/>
      <sz val="11"/>
      <color theme="5" tint="0.79998168889431442"/>
      <name val="Arial"/>
      <family val="2"/>
    </font>
    <font>
      <sz val="11"/>
      <color theme="0"/>
      <name val="Arial"/>
      <family val="2"/>
    </font>
    <font>
      <i/>
      <sz val="12"/>
      <color indexed="8"/>
      <name val="Arial"/>
      <family val="2"/>
    </font>
    <font>
      <sz val="12"/>
      <color indexed="12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sz val="16"/>
      <color theme="1"/>
      <name val="Wingdings"/>
      <charset val="2"/>
    </font>
    <font>
      <sz val="8"/>
      <color theme="0" tint="-0.499984740745262"/>
      <name val="Arial"/>
      <family val="2"/>
    </font>
    <font>
      <sz val="6"/>
      <color theme="0" tint="-0.499984740745262"/>
      <name val="Arial"/>
      <family val="2"/>
    </font>
    <font>
      <sz val="12"/>
      <color rgb="FF0070C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indexed="12"/>
      <name val="Arial"/>
      <family val="2"/>
    </font>
    <font>
      <b/>
      <sz val="14"/>
      <color indexed="12"/>
      <name val="Arial"/>
      <family val="2"/>
    </font>
    <font>
      <sz val="8"/>
      <color indexed="81"/>
      <name val="Tahoma"/>
      <family val="2"/>
    </font>
    <font>
      <b/>
      <sz val="12"/>
      <color indexed="12"/>
      <name val="Tahoma"/>
      <family val="2"/>
    </font>
    <font>
      <b/>
      <sz val="11"/>
      <color rgb="FF0070C0"/>
      <name val="Arial"/>
      <family val="2"/>
    </font>
    <font>
      <sz val="18"/>
      <color rgb="FF0070C0"/>
      <name val="Arial"/>
      <family val="2"/>
    </font>
    <font>
      <sz val="11"/>
      <color rgb="FF0070C0"/>
      <name val="Arial"/>
      <family val="2"/>
    </font>
    <font>
      <i/>
      <sz val="10"/>
      <color theme="1"/>
      <name val="Arial"/>
      <family val="2"/>
    </font>
    <font>
      <sz val="5"/>
      <color theme="0" tint="-0.499984740745262"/>
      <name val="Arial"/>
      <family val="2"/>
    </font>
    <font>
      <b/>
      <sz val="9"/>
      <color theme="1"/>
      <name val="Arial"/>
      <family val="2"/>
    </font>
    <font>
      <b/>
      <sz val="12"/>
      <color rgb="FF0070C0"/>
      <name val="Arial"/>
      <family val="2"/>
    </font>
    <font>
      <b/>
      <sz val="22"/>
      <color rgb="FF0070C0"/>
      <name val="Arial"/>
      <family val="2"/>
    </font>
    <font>
      <b/>
      <sz val="1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Gray">
        <fgColor rgb="FFFFC000"/>
        <bgColor theme="0"/>
      </patternFill>
    </fill>
    <fill>
      <patternFill patternType="gray125">
        <fgColor rgb="FFFFFF00"/>
        <bgColor theme="0"/>
      </patternFill>
    </fill>
    <fill>
      <patternFill patternType="mediumGray">
        <fgColor rgb="FFFFFF00"/>
        <bgColor theme="0"/>
      </patternFill>
    </fill>
    <fill>
      <patternFill patternType="lightGray">
        <fgColor rgb="FFFFC000"/>
      </patternFill>
    </fill>
    <fill>
      <patternFill patternType="gray125">
        <fgColor rgb="FFFFFF00"/>
      </patternFill>
    </fill>
    <fill>
      <patternFill patternType="solid">
        <fgColor theme="0"/>
        <bgColor theme="0"/>
      </patternFill>
    </fill>
    <fill>
      <patternFill patternType="lightGray">
        <fgColor theme="0"/>
        <bgColor theme="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"/>
    </xf>
    <xf numFmtId="0" fontId="9" fillId="0" borderId="14" xfId="0" applyFont="1" applyBorder="1" applyAlignment="1" applyProtection="1">
      <alignment horizontal="center" vertical="center" wrapText="1"/>
    </xf>
    <xf numFmtId="49" fontId="0" fillId="0" borderId="0" xfId="0" applyNumberFormat="1" applyProtection="1"/>
    <xf numFmtId="0" fontId="2" fillId="0" borderId="0" xfId="0" applyFont="1" applyAlignment="1" applyProtection="1">
      <alignment horizontal="left" vertical="center" indent="1"/>
    </xf>
    <xf numFmtId="0" fontId="2" fillId="3" borderId="10" xfId="0" applyFont="1" applyFill="1" applyBorder="1" applyAlignment="1" applyProtection="1">
      <alignment horizontal="right" vertical="center"/>
    </xf>
    <xf numFmtId="0" fontId="0" fillId="3" borderId="10" xfId="0" applyFill="1" applyBorder="1" applyProtection="1"/>
    <xf numFmtId="0" fontId="0" fillId="3" borderId="16" xfId="0" applyFill="1" applyBorder="1" applyProtection="1"/>
    <xf numFmtId="0" fontId="0" fillId="0" borderId="0" xfId="0" applyNumberFormat="1" applyFont="1" applyAlignment="1" applyProtection="1">
      <alignment horizontal="left" vertical="center" indent="1"/>
    </xf>
    <xf numFmtId="0" fontId="0" fillId="3" borderId="4" xfId="0" applyFill="1" applyBorder="1" applyAlignment="1" applyProtection="1">
      <alignment horizontal="center" vertical="center"/>
    </xf>
    <xf numFmtId="0" fontId="0" fillId="3" borderId="18" xfId="0" applyFill="1" applyBorder="1" applyAlignment="1" applyProtection="1">
      <alignment horizontal="center" vertical="center"/>
    </xf>
    <xf numFmtId="0" fontId="2" fillId="0" borderId="0" xfId="0" applyFont="1" applyProtection="1"/>
    <xf numFmtId="0" fontId="1" fillId="0" borderId="6" xfId="0" applyFont="1" applyBorder="1" applyAlignment="1" applyProtection="1">
      <alignment vertical="center" textRotation="90"/>
    </xf>
    <xf numFmtId="0" fontId="1" fillId="0" borderId="0" xfId="0" applyFont="1" applyFill="1" applyBorder="1" applyAlignment="1" applyProtection="1">
      <alignment horizontal="left" vertical="center"/>
    </xf>
    <xf numFmtId="0" fontId="0" fillId="4" borderId="0" xfId="0" applyFill="1" applyAlignment="1" applyProtection="1">
      <alignment horizontal="right" indent="1"/>
    </xf>
    <xf numFmtId="49" fontId="4" fillId="2" borderId="0" xfId="0" applyNumberFormat="1" applyFont="1" applyFill="1" applyProtection="1"/>
    <xf numFmtId="0" fontId="0" fillId="0" borderId="0" xfId="0" applyNumberForma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6" borderId="0" xfId="0" applyFill="1" applyProtection="1"/>
    <xf numFmtId="0" fontId="15" fillId="6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vertical="center"/>
    </xf>
    <xf numFmtId="0" fontId="0" fillId="6" borderId="0" xfId="0" applyFill="1" applyAlignment="1" applyProtection="1">
      <alignment horizontal="right" indent="1"/>
    </xf>
    <xf numFmtId="0" fontId="0" fillId="6" borderId="0" xfId="0" applyNumberFormat="1" applyFill="1" applyProtection="1"/>
    <xf numFmtId="0" fontId="0" fillId="6" borderId="5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right" vertical="center"/>
    </xf>
    <xf numFmtId="0" fontId="0" fillId="6" borderId="3" xfId="0" applyFill="1" applyBorder="1" applyAlignment="1" applyProtection="1">
      <alignment horizontal="right" vertical="center"/>
    </xf>
    <xf numFmtId="0" fontId="0" fillId="6" borderId="3" xfId="0" applyFill="1" applyBorder="1" applyAlignment="1" applyProtection="1">
      <alignment vertical="center"/>
    </xf>
    <xf numFmtId="0" fontId="0" fillId="7" borderId="32" xfId="0" applyFill="1" applyBorder="1" applyAlignment="1" applyProtection="1">
      <alignment horizontal="center" vertical="center"/>
      <protection locked="0"/>
    </xf>
    <xf numFmtId="0" fontId="16" fillId="6" borderId="0" xfId="0" applyFont="1" applyFill="1" applyProtection="1"/>
    <xf numFmtId="164" fontId="16" fillId="6" borderId="0" xfId="0" applyNumberFormat="1" applyFont="1" applyFill="1" applyProtection="1"/>
    <xf numFmtId="0" fontId="10" fillId="6" borderId="2" xfId="0" applyFont="1" applyFill="1" applyBorder="1" applyAlignment="1" applyProtection="1">
      <alignment vertical="center"/>
    </xf>
    <xf numFmtId="0" fontId="0" fillId="9" borderId="0" xfId="0" applyFill="1" applyProtection="1"/>
    <xf numFmtId="164" fontId="19" fillId="6" borderId="0" xfId="0" applyNumberFormat="1" applyFont="1" applyFill="1" applyAlignment="1" applyProtection="1">
      <alignment horizontal="left"/>
    </xf>
    <xf numFmtId="164" fontId="19" fillId="6" borderId="0" xfId="0" applyNumberFormat="1" applyFont="1" applyFill="1" applyBorder="1" applyAlignment="1" applyProtection="1">
      <alignment horizontal="left" vertical="center"/>
    </xf>
    <xf numFmtId="164" fontId="19" fillId="6" borderId="0" xfId="0" applyNumberFormat="1" applyFont="1" applyFill="1" applyBorder="1" applyAlignment="1" applyProtection="1">
      <alignment horizontal="left" vertical="center" wrapText="1"/>
    </xf>
    <xf numFmtId="49" fontId="20" fillId="6" borderId="5" xfId="0" applyNumberFormat="1" applyFont="1" applyFill="1" applyBorder="1" applyAlignment="1" applyProtection="1">
      <alignment horizontal="right" vertical="center"/>
    </xf>
    <xf numFmtId="49" fontId="20" fillId="6" borderId="26" xfId="0" applyNumberFormat="1" applyFont="1" applyFill="1" applyBorder="1" applyAlignment="1" applyProtection="1">
      <alignment horizontal="right" vertical="center"/>
    </xf>
    <xf numFmtId="49" fontId="20" fillId="6" borderId="6" xfId="0" applyNumberFormat="1" applyFont="1" applyFill="1" applyBorder="1" applyAlignment="1" applyProtection="1">
      <alignment horizontal="right" vertical="center"/>
    </xf>
    <xf numFmtId="0" fontId="11" fillId="0" borderId="12" xfId="0" applyNumberFormat="1" applyFont="1" applyBorder="1" applyAlignment="1" applyProtection="1">
      <alignment horizontal="center"/>
    </xf>
    <xf numFmtId="0" fontId="11" fillId="0" borderId="22" xfId="0" applyNumberFormat="1" applyFont="1" applyBorder="1" applyAlignment="1" applyProtection="1">
      <alignment horizontal="center" textRotation="90"/>
    </xf>
    <xf numFmtId="0" fontId="16" fillId="0" borderId="0" xfId="0" applyFont="1" applyProtection="1"/>
    <xf numFmtId="0" fontId="22" fillId="0" borderId="0" xfId="0" applyFont="1" applyAlignment="1" applyProtection="1">
      <alignment horizontal="right" vertical="top"/>
    </xf>
    <xf numFmtId="0" fontId="23" fillId="0" borderId="0" xfId="0" applyFont="1" applyAlignment="1" applyProtection="1">
      <alignment vertical="center"/>
    </xf>
    <xf numFmtId="0" fontId="0" fillId="10" borderId="33" xfId="0" applyFill="1" applyBorder="1" applyAlignment="1" applyProtection="1">
      <alignment horizontal="left" vertical="center" indent="1"/>
      <protection locked="0"/>
    </xf>
    <xf numFmtId="49" fontId="4" fillId="2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49" fontId="4" fillId="8" borderId="7" xfId="0" applyNumberFormat="1" applyFont="1" applyFill="1" applyBorder="1" applyAlignment="1" applyProtection="1">
      <alignment horizontal="center" vertical="center"/>
    </xf>
    <xf numFmtId="1" fontId="32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7" borderId="3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vertical="center" textRotation="90"/>
    </xf>
    <xf numFmtId="0" fontId="0" fillId="0" borderId="40" xfId="0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vertical="center" textRotation="90"/>
    </xf>
    <xf numFmtId="0" fontId="0" fillId="0" borderId="41" xfId="0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right" vertical="center" indent="1"/>
    </xf>
    <xf numFmtId="49" fontId="12" fillId="0" borderId="0" xfId="0" applyNumberFormat="1" applyFont="1" applyBorder="1" applyAlignment="1" applyProtection="1">
      <alignment horizontal="center" vertical="center" textRotation="90"/>
    </xf>
    <xf numFmtId="49" fontId="12" fillId="0" borderId="10" xfId="0" applyNumberFormat="1" applyFont="1" applyBorder="1" applyAlignment="1" applyProtection="1">
      <alignment horizontal="center" vertical="center" textRotation="90"/>
    </xf>
    <xf numFmtId="0" fontId="3" fillId="3" borderId="10" xfId="0" applyFont="1" applyFill="1" applyBorder="1" applyAlignment="1" applyProtection="1">
      <alignment horizontal="right" vertical="center" indent="1"/>
    </xf>
    <xf numFmtId="49" fontId="12" fillId="0" borderId="42" xfId="0" applyNumberFormat="1" applyFont="1" applyBorder="1" applyAlignment="1" applyProtection="1">
      <alignment horizontal="center" vertical="center" textRotation="90"/>
    </xf>
    <xf numFmtId="0" fontId="0" fillId="3" borderId="14" xfId="0" applyFill="1" applyBorder="1" applyProtection="1"/>
    <xf numFmtId="0" fontId="0" fillId="3" borderId="17" xfId="0" applyFill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vertical="center" textRotation="90"/>
    </xf>
    <xf numFmtId="0" fontId="1" fillId="0" borderId="29" xfId="0" applyFont="1" applyBorder="1" applyAlignment="1" applyProtection="1">
      <alignment vertical="center" textRotation="90"/>
    </xf>
    <xf numFmtId="0" fontId="23" fillId="0" borderId="0" xfId="0" applyFont="1" applyAlignment="1" applyProtection="1">
      <alignment vertical="center" textRotation="90"/>
    </xf>
    <xf numFmtId="0" fontId="22" fillId="0" borderId="0" xfId="0" applyFont="1" applyAlignment="1" applyProtection="1">
      <alignment horizontal="right" vertical="top" textRotation="90"/>
    </xf>
    <xf numFmtId="0" fontId="1" fillId="0" borderId="0" xfId="0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textRotation="90"/>
    </xf>
    <xf numFmtId="0" fontId="1" fillId="0" borderId="0" xfId="0" applyFont="1" applyAlignment="1" applyProtection="1">
      <alignment horizontal="center" vertical="center" textRotation="90"/>
    </xf>
    <xf numFmtId="0" fontId="1" fillId="0" borderId="0" xfId="0" applyFont="1" applyFill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35" fillId="9" borderId="0" xfId="0" applyFont="1" applyFill="1" applyBorder="1" applyAlignment="1" applyProtection="1">
      <alignment horizontal="right" indent="1"/>
    </xf>
    <xf numFmtId="0" fontId="35" fillId="9" borderId="0" xfId="0" applyFont="1" applyFill="1" applyBorder="1" applyAlignment="1" applyProtection="1">
      <alignment horizontal="center"/>
    </xf>
    <xf numFmtId="164" fontId="16" fillId="0" borderId="44" xfId="0" applyNumberFormat="1" applyFont="1" applyBorder="1" applyProtection="1"/>
    <xf numFmtId="0" fontId="0" fillId="0" borderId="44" xfId="0" applyBorder="1" applyProtection="1"/>
    <xf numFmtId="0" fontId="16" fillId="0" borderId="44" xfId="0" applyFont="1" applyBorder="1" applyProtection="1"/>
    <xf numFmtId="0" fontId="0" fillId="0" borderId="49" xfId="0" applyBorder="1" applyProtection="1"/>
    <xf numFmtId="0" fontId="34" fillId="0" borderId="44" xfId="0" applyFont="1" applyBorder="1" applyAlignment="1" applyProtection="1">
      <alignment vertical="center"/>
    </xf>
    <xf numFmtId="0" fontId="26" fillId="0" borderId="44" xfId="0" applyFont="1" applyBorder="1" applyAlignment="1" applyProtection="1">
      <alignment horizontal="right" vertical="center"/>
    </xf>
    <xf numFmtId="0" fontId="24" fillId="0" borderId="44" xfId="0" applyFont="1" applyBorder="1" applyAlignment="1" applyProtection="1">
      <alignment horizontal="left" vertical="center" indent="1"/>
    </xf>
    <xf numFmtId="0" fontId="0" fillId="6" borderId="49" xfId="0" applyFill="1" applyBorder="1" applyProtection="1"/>
    <xf numFmtId="0" fontId="34" fillId="6" borderId="49" xfId="0" applyFont="1" applyFill="1" applyBorder="1" applyAlignment="1" applyProtection="1">
      <alignment horizontal="right" vertical="center"/>
    </xf>
    <xf numFmtId="164" fontId="16" fillId="6" borderId="50" xfId="0" applyNumberFormat="1" applyFont="1" applyFill="1" applyBorder="1" applyProtection="1"/>
    <xf numFmtId="49" fontId="3" fillId="0" borderId="2" xfId="0" applyNumberFormat="1" applyFont="1" applyBorder="1" applyAlignment="1" applyProtection="1">
      <alignment vertical="center"/>
    </xf>
    <xf numFmtId="49" fontId="3" fillId="0" borderId="34" xfId="0" applyNumberFormat="1" applyFont="1" applyBorder="1" applyAlignment="1" applyProtection="1">
      <alignment vertical="center"/>
    </xf>
    <xf numFmtId="0" fontId="0" fillId="0" borderId="17" xfId="0" applyNumberFormat="1" applyFont="1" applyBorder="1" applyAlignment="1" applyProtection="1">
      <alignment horizontal="left" vertical="center" indent="1"/>
    </xf>
    <xf numFmtId="0" fontId="2" fillId="3" borderId="14" xfId="0" applyFont="1" applyFill="1" applyBorder="1" applyAlignment="1" applyProtection="1">
      <alignment horizontal="left" vertical="center" indent="1"/>
    </xf>
    <xf numFmtId="0" fontId="2" fillId="3" borderId="17" xfId="0" applyFont="1" applyFill="1" applyBorder="1" applyAlignment="1" applyProtection="1">
      <alignment horizontal="left" vertical="center" indent="1"/>
    </xf>
    <xf numFmtId="49" fontId="4" fillId="5" borderId="0" xfId="0" applyNumberFormat="1" applyFont="1" applyFill="1" applyAlignment="1" applyProtection="1">
      <alignment horizontal="center"/>
    </xf>
    <xf numFmtId="0" fontId="0" fillId="0" borderId="46" xfId="0" applyBorder="1" applyProtection="1"/>
    <xf numFmtId="0" fontId="10" fillId="11" borderId="0" xfId="0" applyFont="1" applyFill="1" applyBorder="1" applyProtection="1"/>
    <xf numFmtId="0" fontId="0" fillId="11" borderId="0" xfId="0" applyFill="1" applyBorder="1" applyProtection="1"/>
    <xf numFmtId="0" fontId="2" fillId="12" borderId="44" xfId="0" applyFont="1" applyFill="1" applyBorder="1" applyAlignment="1" applyProtection="1">
      <alignment horizontal="right" vertical="center"/>
    </xf>
    <xf numFmtId="0" fontId="2" fillId="12" borderId="44" xfId="0" applyFont="1" applyFill="1" applyBorder="1" applyAlignment="1" applyProtection="1">
      <alignment horizontal="left" vertical="center" indent="1"/>
    </xf>
    <xf numFmtId="0" fontId="2" fillId="12" borderId="45" xfId="0" applyFont="1" applyFill="1" applyBorder="1" applyAlignment="1" applyProtection="1">
      <alignment horizontal="left" vertical="center" indent="1"/>
    </xf>
    <xf numFmtId="49" fontId="0" fillId="12" borderId="44" xfId="0" applyNumberFormat="1" applyFont="1" applyFill="1" applyBorder="1" applyAlignment="1" applyProtection="1">
      <alignment horizontal="right" vertical="center"/>
    </xf>
    <xf numFmtId="0" fontId="0" fillId="12" borderId="44" xfId="0" applyFont="1" applyFill="1" applyBorder="1" applyAlignment="1" applyProtection="1">
      <alignment horizontal="left" vertical="center" indent="1"/>
    </xf>
    <xf numFmtId="49" fontId="0" fillId="12" borderId="47" xfId="0" applyNumberFormat="1" applyFont="1" applyFill="1" applyBorder="1" applyAlignment="1" applyProtection="1">
      <alignment horizontal="right" vertical="center"/>
    </xf>
    <xf numFmtId="0" fontId="0" fillId="12" borderId="47" xfId="0" applyFont="1" applyFill="1" applyBorder="1" applyAlignment="1" applyProtection="1">
      <alignment horizontal="left" vertical="center" indent="1"/>
    </xf>
    <xf numFmtId="0" fontId="0" fillId="0" borderId="48" xfId="0" applyBorder="1" applyProtection="1"/>
    <xf numFmtId="0" fontId="0" fillId="4" borderId="44" xfId="0" applyFont="1" applyFill="1" applyBorder="1" applyAlignment="1" applyProtection="1">
      <alignment horizontal="left" vertical="center"/>
    </xf>
    <xf numFmtId="0" fontId="0" fillId="12" borderId="45" xfId="0" applyFont="1" applyFill="1" applyBorder="1" applyAlignment="1" applyProtection="1">
      <alignment horizontal="left" vertical="center" indent="1"/>
    </xf>
    <xf numFmtId="0" fontId="0" fillId="12" borderId="51" xfId="0" applyFont="1" applyFill="1" applyBorder="1" applyAlignment="1" applyProtection="1">
      <alignment horizontal="left" vertical="center" indent="1"/>
    </xf>
    <xf numFmtId="0" fontId="0" fillId="0" borderId="50" xfId="0" applyBorder="1" applyProtection="1"/>
    <xf numFmtId="0" fontId="0" fillId="0" borderId="52" xfId="0" applyNumberFormat="1" applyFont="1" applyBorder="1" applyAlignment="1" applyProtection="1">
      <alignment horizontal="left" vertical="center" indent="1"/>
    </xf>
    <xf numFmtId="49" fontId="37" fillId="0" borderId="38" xfId="0" applyNumberFormat="1" applyFont="1" applyBorder="1" applyAlignment="1" applyProtection="1">
      <alignment horizontal="center" vertical="center" textRotation="90"/>
    </xf>
    <xf numFmtId="0" fontId="2" fillId="4" borderId="44" xfId="0" applyFont="1" applyFill="1" applyBorder="1" applyAlignment="1" applyProtection="1">
      <alignment horizontal="right" vertical="center"/>
      <protection locked="0"/>
    </xf>
    <xf numFmtId="0" fontId="2" fillId="4" borderId="44" xfId="0" applyFont="1" applyFill="1" applyBorder="1" applyAlignment="1" applyProtection="1">
      <alignment horizontal="left" vertical="center" indent="1"/>
      <protection locked="0"/>
    </xf>
    <xf numFmtId="0" fontId="0" fillId="0" borderId="44" xfId="0" applyBorder="1" applyAlignment="1" applyProtection="1">
      <alignment vertical="center"/>
      <protection locked="0"/>
    </xf>
    <xf numFmtId="49" fontId="0" fillId="4" borderId="44" xfId="0" applyNumberFormat="1" applyFont="1" applyFill="1" applyBorder="1" applyAlignment="1" applyProtection="1">
      <alignment horizontal="right" vertical="center"/>
      <protection locked="0"/>
    </xf>
    <xf numFmtId="0" fontId="0" fillId="0" borderId="44" xfId="0" applyBorder="1" applyAlignment="1" applyProtection="1">
      <alignment horizontal="left" vertical="center" indent="1"/>
      <protection locked="0"/>
    </xf>
    <xf numFmtId="0" fontId="9" fillId="0" borderId="10" xfId="0" applyFont="1" applyBorder="1" applyAlignment="1" applyProtection="1">
      <alignment horizontal="center" vertical="center"/>
    </xf>
    <xf numFmtId="0" fontId="0" fillId="0" borderId="44" xfId="0" applyNumberFormat="1" applyBorder="1" applyProtection="1"/>
    <xf numFmtId="0" fontId="0" fillId="0" borderId="44" xfId="0" applyBorder="1" applyAlignment="1" applyProtection="1"/>
    <xf numFmtId="49" fontId="0" fillId="0" borderId="44" xfId="0" applyNumberFormat="1" applyBorder="1" applyProtection="1"/>
    <xf numFmtId="1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0" fontId="1" fillId="9" borderId="0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vertical="center"/>
    </xf>
    <xf numFmtId="0" fontId="3" fillId="9" borderId="0" xfId="0" applyFont="1" applyFill="1" applyBorder="1" applyAlignment="1" applyProtection="1">
      <alignment horizontal="center" vertical="center"/>
    </xf>
    <xf numFmtId="0" fontId="0" fillId="6" borderId="54" xfId="0" applyFill="1" applyBorder="1" applyProtection="1"/>
    <xf numFmtId="0" fontId="0" fillId="6" borderId="53" xfId="0" applyFill="1" applyBorder="1" applyProtection="1"/>
    <xf numFmtId="0" fontId="25" fillId="6" borderId="46" xfId="0" applyFont="1" applyFill="1" applyBorder="1" applyAlignment="1" applyProtection="1">
      <alignment horizontal="center" vertical="center"/>
    </xf>
    <xf numFmtId="49" fontId="4" fillId="8" borderId="55" xfId="0" applyNumberFormat="1" applyFont="1" applyFill="1" applyBorder="1" applyAlignment="1" applyProtection="1">
      <alignment horizontal="center" vertical="center"/>
    </xf>
    <xf numFmtId="0" fontId="0" fillId="11" borderId="9" xfId="0" applyFill="1" applyBorder="1" applyProtection="1"/>
    <xf numFmtId="0" fontId="10" fillId="11" borderId="56" xfId="0" applyFont="1" applyFill="1" applyBorder="1" applyProtection="1"/>
    <xf numFmtId="0" fontId="0" fillId="6" borderId="27" xfId="0" applyFill="1" applyBorder="1" applyAlignment="1" applyProtection="1">
      <alignment vertical="center"/>
    </xf>
    <xf numFmtId="0" fontId="3" fillId="6" borderId="57" xfId="0" applyFont="1" applyFill="1" applyBorder="1" applyAlignment="1" applyProtection="1">
      <alignment vertical="center"/>
    </xf>
    <xf numFmtId="0" fontId="0" fillId="6" borderId="28" xfId="0" applyFill="1" applyBorder="1" applyAlignment="1" applyProtection="1">
      <alignment horizontal="center" vertical="center"/>
    </xf>
    <xf numFmtId="49" fontId="40" fillId="2" borderId="0" xfId="0" applyNumberFormat="1" applyFont="1" applyFill="1" applyProtection="1">
      <protection locked="0"/>
    </xf>
    <xf numFmtId="0" fontId="9" fillId="6" borderId="4" xfId="0" applyFont="1" applyFill="1" applyBorder="1" applyAlignment="1" applyProtection="1">
      <alignment vertical="center"/>
    </xf>
    <xf numFmtId="0" fontId="41" fillId="6" borderId="3" xfId="0" applyFont="1" applyFill="1" applyBorder="1" applyAlignment="1" applyProtection="1">
      <alignment vertical="center"/>
    </xf>
    <xf numFmtId="0" fontId="42" fillId="6" borderId="4" xfId="0" applyFont="1" applyFill="1" applyBorder="1" applyAlignment="1" applyProtection="1">
      <alignment horizontal="right" vertical="center" indent="1"/>
    </xf>
    <xf numFmtId="0" fontId="0" fillId="0" borderId="13" xfId="0" applyNumberFormat="1" applyBorder="1" applyAlignment="1" applyProtection="1">
      <alignment horizontal="center" textRotation="90"/>
    </xf>
    <xf numFmtId="0" fontId="0" fillId="0" borderId="1" xfId="0" applyNumberFormat="1" applyBorder="1" applyAlignment="1" applyProtection="1">
      <alignment horizontal="center" textRotation="90"/>
    </xf>
    <xf numFmtId="49" fontId="4" fillId="8" borderId="22" xfId="0" applyNumberFormat="1" applyFont="1" applyFill="1" applyBorder="1" applyAlignment="1" applyProtection="1">
      <alignment horizontal="center" vertical="center"/>
    </xf>
    <xf numFmtId="49" fontId="4" fillId="8" borderId="23" xfId="0" applyNumberFormat="1" applyFont="1" applyFill="1" applyBorder="1" applyAlignment="1" applyProtection="1">
      <alignment horizontal="center" vertical="center"/>
    </xf>
    <xf numFmtId="49" fontId="4" fillId="8" borderId="24" xfId="0" applyNumberFormat="1" applyFont="1" applyFill="1" applyBorder="1" applyAlignment="1" applyProtection="1">
      <alignment horizontal="center" vertical="center"/>
    </xf>
    <xf numFmtId="49" fontId="4" fillId="8" borderId="2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22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 wrapText="1"/>
    </xf>
    <xf numFmtId="49" fontId="21" fillId="0" borderId="12" xfId="0" applyNumberFormat="1" applyFont="1" applyBorder="1" applyAlignment="1" applyProtection="1">
      <alignment horizontal="center" vertical="top"/>
    </xf>
    <xf numFmtId="49" fontId="21" fillId="0" borderId="23" xfId="0" applyNumberFormat="1" applyFont="1" applyBorder="1" applyAlignment="1" applyProtection="1">
      <alignment horizontal="center" vertical="top"/>
    </xf>
    <xf numFmtId="0" fontId="0" fillId="0" borderId="35" xfId="0" applyNumberFormat="1" applyBorder="1" applyAlignment="1" applyProtection="1">
      <alignment horizontal="center" textRotation="90"/>
    </xf>
    <xf numFmtId="0" fontId="0" fillId="0" borderId="37" xfId="0" applyNumberFormat="1" applyBorder="1" applyAlignment="1" applyProtection="1">
      <alignment horizontal="center" textRotation="90"/>
    </xf>
    <xf numFmtId="0" fontId="0" fillId="0" borderId="36" xfId="0" applyNumberFormat="1" applyBorder="1" applyAlignment="1" applyProtection="1">
      <alignment horizontal="center" textRotation="90"/>
    </xf>
    <xf numFmtId="0" fontId="0" fillId="0" borderId="3" xfId="0" applyNumberFormat="1" applyBorder="1" applyAlignment="1" applyProtection="1">
      <alignment horizontal="center" textRotation="90"/>
    </xf>
    <xf numFmtId="0" fontId="0" fillId="0" borderId="29" xfId="0" applyNumberFormat="1" applyBorder="1" applyAlignment="1" applyProtection="1">
      <alignment horizontal="center" textRotation="90"/>
    </xf>
    <xf numFmtId="0" fontId="0" fillId="0" borderId="15" xfId="0" applyNumberFormat="1" applyBorder="1" applyAlignment="1" applyProtection="1">
      <alignment horizontal="center" textRotation="90"/>
    </xf>
    <xf numFmtId="0" fontId="10" fillId="0" borderId="24" xfId="0" applyFont="1" applyBorder="1" applyAlignment="1" applyProtection="1">
      <alignment horizontal="left" vertical="center" wrapText="1"/>
    </xf>
    <xf numFmtId="0" fontId="10" fillId="0" borderId="25" xfId="0" applyFont="1" applyBorder="1" applyAlignment="1" applyProtection="1">
      <alignment horizontal="left" vertical="center" wrapText="1"/>
    </xf>
    <xf numFmtId="0" fontId="21" fillId="0" borderId="10" xfId="0" applyFont="1" applyBorder="1" applyAlignment="1" applyProtection="1">
      <alignment horizontal="center"/>
    </xf>
    <xf numFmtId="0" fontId="21" fillId="0" borderId="16" xfId="0" applyFont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 vertical="center" wrapText="1"/>
    </xf>
    <xf numFmtId="0" fontId="0" fillId="6" borderId="6" xfId="0" applyFill="1" applyBorder="1" applyAlignment="1" applyProtection="1">
      <alignment horizontal="center" vertical="center" wrapText="1"/>
    </xf>
    <xf numFmtId="0" fontId="12" fillId="0" borderId="8" xfId="0" applyNumberFormat="1" applyFont="1" applyBorder="1" applyAlignment="1" applyProtection="1">
      <alignment horizontal="center" textRotation="90"/>
    </xf>
    <xf numFmtId="0" fontId="12" fillId="0" borderId="11" xfId="0" applyNumberFormat="1" applyFont="1" applyBorder="1" applyAlignment="1" applyProtection="1">
      <alignment horizontal="center" textRotation="90"/>
    </xf>
    <xf numFmtId="0" fontId="12" fillId="0" borderId="9" xfId="0" applyNumberFormat="1" applyFont="1" applyBorder="1" applyAlignment="1" applyProtection="1">
      <alignment horizontal="center" textRotation="90"/>
    </xf>
    <xf numFmtId="0" fontId="12" fillId="0" borderId="19" xfId="0" applyNumberFormat="1" applyFont="1" applyBorder="1" applyAlignment="1" applyProtection="1">
      <alignment horizontal="center" textRotation="90"/>
    </xf>
    <xf numFmtId="0" fontId="0" fillId="6" borderId="3" xfId="0" applyFont="1" applyFill="1" applyBorder="1" applyAlignment="1" applyProtection="1">
      <alignment horizontal="center" vertical="center"/>
    </xf>
    <xf numFmtId="0" fontId="0" fillId="6" borderId="2" xfId="0" applyFont="1" applyFill="1" applyBorder="1" applyAlignment="1" applyProtection="1">
      <alignment horizontal="center" vertical="center"/>
    </xf>
    <xf numFmtId="0" fontId="38" fillId="7" borderId="3" xfId="0" applyFont="1" applyFill="1" applyBorder="1" applyAlignment="1" applyProtection="1">
      <alignment horizontal="center" vertical="center"/>
      <protection locked="0"/>
    </xf>
    <xf numFmtId="0" fontId="38" fillId="7" borderId="2" xfId="0" applyFont="1" applyFill="1" applyBorder="1" applyAlignment="1" applyProtection="1">
      <alignment horizontal="center" vertical="center"/>
      <protection locked="0"/>
    </xf>
    <xf numFmtId="0" fontId="39" fillId="7" borderId="3" xfId="0" applyFont="1" applyFill="1" applyBorder="1" applyAlignment="1" applyProtection="1">
      <alignment horizontal="center" vertical="center"/>
      <protection locked="0"/>
    </xf>
    <xf numFmtId="0" fontId="39" fillId="7" borderId="2" xfId="0" applyFont="1" applyFill="1" applyBorder="1" applyAlignment="1" applyProtection="1">
      <alignment horizontal="center" vertical="center"/>
      <protection locked="0"/>
    </xf>
    <xf numFmtId="0" fontId="33" fillId="7" borderId="30" xfId="0" applyFont="1" applyFill="1" applyBorder="1" applyAlignment="1" applyProtection="1">
      <alignment horizontal="center" vertical="center"/>
      <protection locked="0"/>
    </xf>
    <xf numFmtId="0" fontId="33" fillId="7" borderId="31" xfId="0" applyFont="1" applyFill="1" applyBorder="1" applyAlignment="1" applyProtection="1">
      <alignment horizontal="center" vertical="center"/>
      <protection locked="0"/>
    </xf>
    <xf numFmtId="0" fontId="0" fillId="6" borderId="30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left" vertical="center" indent="1"/>
    </xf>
    <xf numFmtId="0" fontId="0" fillId="6" borderId="2" xfId="0" applyFill="1" applyBorder="1" applyAlignment="1" applyProtection="1">
      <alignment horizontal="left" vertical="center" indent="1"/>
    </xf>
    <xf numFmtId="49" fontId="4" fillId="8" borderId="27" xfId="0" applyNumberFormat="1" applyFont="1" applyFill="1" applyBorder="1" applyAlignment="1" applyProtection="1">
      <alignment horizontal="center" vertical="center"/>
    </xf>
    <xf numFmtId="49" fontId="4" fillId="8" borderId="28" xfId="0" applyNumberFormat="1" applyFont="1" applyFill="1" applyBorder="1" applyAlignment="1" applyProtection="1">
      <alignment horizontal="center" vertical="center"/>
    </xf>
    <xf numFmtId="0" fontId="33" fillId="7" borderId="5" xfId="0" applyFont="1" applyFill="1" applyBorder="1" applyAlignment="1" applyProtection="1">
      <alignment horizontal="center" vertical="center"/>
      <protection locked="0"/>
    </xf>
    <xf numFmtId="0" fontId="33" fillId="7" borderId="26" xfId="0" applyFont="1" applyFill="1" applyBorder="1" applyAlignment="1" applyProtection="1">
      <alignment horizontal="center" vertical="center"/>
      <protection locked="0"/>
    </xf>
    <xf numFmtId="0" fontId="33" fillId="7" borderId="6" xfId="0" applyFont="1" applyFill="1" applyBorder="1" applyAlignment="1" applyProtection="1">
      <alignment horizontal="center" vertical="center"/>
      <protection locked="0"/>
    </xf>
    <xf numFmtId="0" fontId="42" fillId="7" borderId="4" xfId="0" applyFont="1" applyFill="1" applyBorder="1" applyAlignment="1" applyProtection="1">
      <alignment horizontal="left" vertical="center" indent="1"/>
      <protection locked="0"/>
    </xf>
    <xf numFmtId="0" fontId="42" fillId="7" borderId="2" xfId="0" applyFont="1" applyFill="1" applyBorder="1" applyAlignment="1" applyProtection="1">
      <alignment horizontal="left" vertical="center" indent="1"/>
      <protection locked="0"/>
    </xf>
    <xf numFmtId="0" fontId="0" fillId="6" borderId="1" xfId="0" applyFill="1" applyBorder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8FDB5"/>
      <color rgb="FFFCE74A"/>
      <color rgb="FFB4FD6B"/>
      <color rgb="FFFBF8B7"/>
      <color rgb="FFF6EF64"/>
      <color rgb="FFF6F66A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B41"/>
  <sheetViews>
    <sheetView showGridLines="0" tabSelected="1" zoomScale="95" zoomScaleNormal="95" workbookViewId="0">
      <pane ySplit="2" topLeftCell="A3" activePane="bottomLeft" state="frozen"/>
      <selection activeCell="C2" sqref="C2"/>
      <selection pane="bottomLeft" activeCell="B6" sqref="B6:C7"/>
    </sheetView>
  </sheetViews>
  <sheetFormatPr baseColWidth="10" defaultRowHeight="15" x14ac:dyDescent="0.25"/>
  <cols>
    <col min="1" max="1" width="1.75" style="5" customWidth="1"/>
    <col min="2" max="2" width="5.625" style="5" customWidth="1"/>
    <col min="3" max="3" width="9.75" style="5" customWidth="1"/>
    <col min="4" max="4" width="2" style="5" customWidth="1"/>
    <col min="5" max="5" width="5.375" style="24" customWidth="1"/>
    <col min="6" max="6" width="88.25" style="5" customWidth="1"/>
    <col min="7" max="7" width="7.875" style="5" customWidth="1"/>
    <col min="8" max="8" width="23.25" style="5" customWidth="1"/>
    <col min="9" max="9" width="2.25" style="5" customWidth="1"/>
    <col min="10" max="10" width="1.875" style="16" customWidth="1"/>
    <col min="11" max="40" width="2.625" style="5" customWidth="1"/>
    <col min="41" max="41" width="2.625" style="6" customWidth="1"/>
    <col min="42" max="42" width="6.5" style="5" customWidth="1"/>
    <col min="43" max="43" width="12.125" style="5" customWidth="1"/>
    <col min="44" max="47" width="12.125" style="5" hidden="1" customWidth="1"/>
    <col min="48" max="54" width="0" style="5" hidden="1" customWidth="1"/>
    <col min="55" max="16384" width="11" style="5"/>
  </cols>
  <sheetData>
    <row r="1" spans="1:54" ht="99.95" customHeight="1" x14ac:dyDescent="0.45">
      <c r="A1" s="8"/>
      <c r="B1" s="147" t="s">
        <v>97</v>
      </c>
      <c r="C1" s="148"/>
      <c r="D1" s="151"/>
      <c r="E1" s="152" t="str">
        <f>IF(B10="","       EDL für die ____",CONCATENATE("       EDL für die Klasse"," ",B10))</f>
        <v xml:space="preserve">       EDL für die Klasse 1a</v>
      </c>
      <c r="F1" s="153"/>
      <c r="G1" s="48" t="str">
        <f>IF(B10="","",CONCATENATE("       ",H1))</f>
        <v xml:space="preserve">       1a</v>
      </c>
      <c r="H1" s="47" t="str">
        <f>IF(B10="","",B10)</f>
        <v>1a</v>
      </c>
      <c r="I1" s="154" t="s">
        <v>99</v>
      </c>
      <c r="J1" s="155"/>
      <c r="K1" s="156" t="str">
        <f>IF(B10="","",CONCATENATE(" ",$AS3," ",$AT3))</f>
        <v xml:space="preserve"> Mustermann Max</v>
      </c>
      <c r="L1" s="145" t="str">
        <f>CONCATENATE(" ",$AS4," ",$AT4)</f>
        <v xml:space="preserve"> Musterfrau Rosa</v>
      </c>
      <c r="M1" s="158" t="str">
        <f>CONCATENATE(" ",$AS5," ",$AT5)</f>
        <v xml:space="preserve"> Fräulein Berta</v>
      </c>
      <c r="N1" s="156" t="str">
        <f>CONCATENATE(" ",$AS6," ",$AT6)</f>
        <v xml:space="preserve"> Herr Josef</v>
      </c>
      <c r="O1" s="145" t="str">
        <f>CONCATENATE(" ",$AS7," ",$AT7)</f>
        <v xml:space="preserve">    </v>
      </c>
      <c r="P1" s="158" t="str">
        <f>CONCATENATE(" ",$AS8," ",$AT8)</f>
        <v xml:space="preserve">    </v>
      </c>
      <c r="Q1" s="156" t="str">
        <f>CONCATENATE(" ",$AS9," ",$AT9)</f>
        <v xml:space="preserve">    </v>
      </c>
      <c r="R1" s="145" t="str">
        <f>CONCATENATE(" ",$AS10," ",$AT10)</f>
        <v xml:space="preserve">    </v>
      </c>
      <c r="S1" s="158" t="str">
        <f>CONCATENATE(" ",$AS11," ",$AT11)</f>
        <v xml:space="preserve">    </v>
      </c>
      <c r="T1" s="156" t="str">
        <f>CONCATENATE(" ",$AS12," ",$AT12)</f>
        <v xml:space="preserve">    </v>
      </c>
      <c r="U1" s="145" t="str">
        <f>CONCATENATE(" ",$AS13," ",$AT13)</f>
        <v xml:space="preserve">    </v>
      </c>
      <c r="V1" s="158" t="str">
        <f>CONCATENATE(" ",$AS14," ",$AT14)</f>
        <v xml:space="preserve">    </v>
      </c>
      <c r="W1" s="156" t="str">
        <f>CONCATENATE(" ",$AS15," ",$AT15)</f>
        <v xml:space="preserve">    </v>
      </c>
      <c r="X1" s="145" t="str">
        <f>CONCATENATE(" ",$AS16," ",$AT16)</f>
        <v xml:space="preserve">    </v>
      </c>
      <c r="Y1" s="158" t="str">
        <f>CONCATENATE(" ",$AS17," ",$AT17)</f>
        <v xml:space="preserve">    </v>
      </c>
      <c r="Z1" s="156" t="str">
        <f>CONCATENATE(" ",$AS18," ",$AT18)</f>
        <v xml:space="preserve">    </v>
      </c>
      <c r="AA1" s="145" t="str">
        <f>CONCATENATE(" ",$AS19," ",$AT19)</f>
        <v xml:space="preserve">    </v>
      </c>
      <c r="AB1" s="158" t="str">
        <f>CONCATENATE(" ",$AS20," ",$AT20)</f>
        <v xml:space="preserve">    </v>
      </c>
      <c r="AC1" s="156" t="str">
        <f>CONCATENATE(" ",$AS21," ",$AT21)</f>
        <v xml:space="preserve">    </v>
      </c>
      <c r="AD1" s="145" t="str">
        <f>CONCATENATE(" ",$AS22," ",$AT22)</f>
        <v xml:space="preserve">    </v>
      </c>
      <c r="AE1" s="158" t="str">
        <f>CONCATENATE(" ",$AS23," ",$AT23)</f>
        <v xml:space="preserve">    </v>
      </c>
      <c r="AF1" s="156" t="str">
        <f>CONCATENATE(" ",$AS24," ",$AT24)</f>
        <v xml:space="preserve">    </v>
      </c>
      <c r="AG1" s="145" t="str">
        <f>CONCATENATE(" ",$AS25," ",$AT25)</f>
        <v xml:space="preserve">    </v>
      </c>
      <c r="AH1" s="158" t="str">
        <f>CONCATENATE(" ",$AS26," ",$AT26)</f>
        <v xml:space="preserve">    </v>
      </c>
      <c r="AI1" s="156" t="str">
        <f>CONCATENATE(" ",$AS27," ",$AT27)</f>
        <v xml:space="preserve">    </v>
      </c>
      <c r="AJ1" s="145" t="str">
        <f>CONCATENATE(" ",$AS28," ",$AT28)</f>
        <v xml:space="preserve">    </v>
      </c>
      <c r="AK1" s="158" t="str">
        <f>CONCATENATE(" ",$AS29," ",$AT29)</f>
        <v xml:space="preserve">    </v>
      </c>
      <c r="AL1" s="156" t="str">
        <f>CONCATENATE(" ",$AS30," ",$AT30)</f>
        <v xml:space="preserve">    </v>
      </c>
      <c r="AM1" s="145" t="str">
        <f>CONCATENATE(" ",$AS31," ",$AT31)</f>
        <v xml:space="preserve">    </v>
      </c>
      <c r="AN1" s="160" t="str">
        <f>CONCATENATE(" ",$AS32," ",$AT32)</f>
        <v xml:space="preserve">    </v>
      </c>
      <c r="AO1" s="75" t="s">
        <v>270</v>
      </c>
      <c r="AR1" s="26"/>
      <c r="AS1" s="27">
        <f>DMIN('Namen aus Sokr.'!$A1:$D551,"Nr",$AV1:$AY2)</f>
        <v>1</v>
      </c>
      <c r="AT1" s="27">
        <f>DMAX('Namen aus Sokr.'!$A1:$D551,"Nr",$AV1:$AY2)</f>
        <v>4</v>
      </c>
      <c r="AU1" s="40"/>
      <c r="AV1" s="20" t="s">
        <v>86</v>
      </c>
      <c r="AW1" s="20" t="s">
        <v>25</v>
      </c>
      <c r="AX1" s="20" t="s">
        <v>26</v>
      </c>
      <c r="AY1" s="20" t="s">
        <v>27</v>
      </c>
      <c r="AZ1" s="20" t="s">
        <v>88</v>
      </c>
      <c r="BA1" s="20" t="s">
        <v>87</v>
      </c>
      <c r="BB1" s="100" t="s">
        <v>89</v>
      </c>
    </row>
    <row r="2" spans="1:54" ht="32.1" customHeight="1" thickBot="1" x14ac:dyDescent="0.3">
      <c r="B2" s="149"/>
      <c r="C2" s="150"/>
      <c r="D2" s="151"/>
      <c r="E2" s="162" t="str">
        <f>IF(B6="","          EDL-Kategorien mit Textbausteinen für welchen Zeitraum?", CONCATENATE("         EDL-Kategorien mit Textbausteinen für das  ",B6))</f>
        <v xml:space="preserve">         EDL-Kategorien mit Textbausteinen für das  JZ 2012/13</v>
      </c>
      <c r="F2" s="163"/>
      <c r="G2" s="7"/>
      <c r="H2" s="123" t="str">
        <f>IF(B6="","Geltungszeitraum ?",B6)</f>
        <v>JZ 2012/13</v>
      </c>
      <c r="I2" s="164" t="s">
        <v>278</v>
      </c>
      <c r="J2" s="165"/>
      <c r="K2" s="157"/>
      <c r="L2" s="146"/>
      <c r="M2" s="159"/>
      <c r="N2" s="157"/>
      <c r="O2" s="146"/>
      <c r="P2" s="159"/>
      <c r="Q2" s="157"/>
      <c r="R2" s="146"/>
      <c r="S2" s="159"/>
      <c r="T2" s="157"/>
      <c r="U2" s="146"/>
      <c r="V2" s="159"/>
      <c r="W2" s="157"/>
      <c r="X2" s="146"/>
      <c r="Y2" s="159"/>
      <c r="Z2" s="157"/>
      <c r="AA2" s="146"/>
      <c r="AB2" s="159"/>
      <c r="AC2" s="157"/>
      <c r="AD2" s="146"/>
      <c r="AE2" s="159"/>
      <c r="AF2" s="157"/>
      <c r="AG2" s="146"/>
      <c r="AH2" s="159"/>
      <c r="AI2" s="157"/>
      <c r="AJ2" s="146"/>
      <c r="AK2" s="159"/>
      <c r="AL2" s="157"/>
      <c r="AM2" s="146"/>
      <c r="AN2" s="161"/>
      <c r="AO2" s="76" t="s">
        <v>100</v>
      </c>
      <c r="AR2" s="26"/>
      <c r="AS2" s="28" t="s">
        <v>80</v>
      </c>
      <c r="AT2" s="28" t="s">
        <v>27</v>
      </c>
      <c r="AU2" s="40"/>
      <c r="AW2" s="5" t="str">
        <f>B10</f>
        <v>1a</v>
      </c>
      <c r="AZ2" s="5">
        <f>AS1</f>
        <v>1</v>
      </c>
      <c r="BA2" s="5">
        <f>AT1</f>
        <v>4</v>
      </c>
      <c r="BB2" s="5">
        <f>BA2-AZ2+2</f>
        <v>5</v>
      </c>
    </row>
    <row r="3" spans="1:54" ht="16.350000000000001" customHeight="1" x14ac:dyDescent="0.2">
      <c r="A3" s="8"/>
      <c r="E3" s="81" t="str">
        <f>IF(AND(C$15&gt;0,C$15&lt;18),VLOOKUP($AU3,Kategoriedaten!$A:D,3),"!")</f>
        <v>4.0</v>
      </c>
      <c r="F3" s="9" t="str">
        <f>IF(C15="","Ersten Kategoriebereich eingeben!",VLOOKUP($AU3,Kategoriedaten!$A:F,4))</f>
        <v>Forschende Haltung</v>
      </c>
      <c r="G3" s="98" t="str">
        <f>F3</f>
        <v>Forschende Haltung</v>
      </c>
      <c r="H3" s="10"/>
      <c r="I3" s="10"/>
      <c r="J3" s="66"/>
      <c r="K3" s="7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2"/>
      <c r="AO3" s="77"/>
      <c r="AR3" s="29">
        <v>1</v>
      </c>
      <c r="AS3" s="30" t="str">
        <f>IF(AR3&lt;BB$2,VLOOKUP($AZ2,'Namen aus Sokr.'!$A:$D,3)," ")</f>
        <v>Mustermann</v>
      </c>
      <c r="AT3" s="30" t="str">
        <f>IF(AR3&lt;BB$2,VLOOKUP($AZ2,'Namen aus Sokr.'!$A:$D,4)," ")</f>
        <v>Max</v>
      </c>
      <c r="AU3" s="41">
        <f>C15</f>
        <v>4</v>
      </c>
      <c r="AZ3" s="5">
        <f t="shared" ref="AZ3:AZ30" si="0">IF((AZ2+1)&lt;=BA$2,AZ2+1,"")</f>
        <v>2</v>
      </c>
    </row>
    <row r="4" spans="1:54" ht="16.350000000000001" customHeight="1" x14ac:dyDescent="0.2">
      <c r="A4" s="8"/>
      <c r="E4" s="82" t="str">
        <f>IF(AND(C$15&gt;0,C$15&lt;18),VLOOKUP($AU4,Kategoriedaten!$A:D,3),"!")</f>
        <v>4.1</v>
      </c>
      <c r="F4" s="13" t="str">
        <f>VLOOKUP($AU4,Kategoriedaten!$A:F,4)</f>
        <v>arbeitet gerne mit neuen Herausforderungen und Fragestellungen</v>
      </c>
      <c r="G4" s="97" t="str">
        <f>VLOOKUP($AU4,Kategoriedaten!$A:F,5)</f>
        <v>neue Herausforderungen</v>
      </c>
      <c r="H4" s="95"/>
      <c r="I4" s="168" t="str">
        <f>F3</f>
        <v>Forschende Haltung</v>
      </c>
      <c r="J4" s="117" t="s">
        <v>81</v>
      </c>
      <c r="K4" s="60"/>
      <c r="L4" s="1"/>
      <c r="M4" s="59"/>
      <c r="N4" s="60"/>
      <c r="O4" s="1"/>
      <c r="P4" s="59"/>
      <c r="Q4" s="60"/>
      <c r="R4" s="1"/>
      <c r="S4" s="59"/>
      <c r="T4" s="60"/>
      <c r="U4" s="1"/>
      <c r="V4" s="59"/>
      <c r="W4" s="60"/>
      <c r="X4" s="1"/>
      <c r="Y4" s="59"/>
      <c r="Z4" s="60"/>
      <c r="AA4" s="1"/>
      <c r="AB4" s="59"/>
      <c r="AC4" s="60"/>
      <c r="AD4" s="1"/>
      <c r="AE4" s="59"/>
      <c r="AF4" s="60"/>
      <c r="AG4" s="1"/>
      <c r="AH4" s="59"/>
      <c r="AI4" s="60"/>
      <c r="AJ4" s="1"/>
      <c r="AK4" s="59"/>
      <c r="AL4" s="60"/>
      <c r="AM4" s="1"/>
      <c r="AN4" s="2"/>
      <c r="AO4" s="78" t="str">
        <f t="shared" ref="AO4:AO7" si="1">IF(COUNTA(K4:AN4)=0,"",COUNTA(K4:AN4))</f>
        <v/>
      </c>
      <c r="AR4" s="29">
        <v>2</v>
      </c>
      <c r="AS4" s="30" t="str">
        <f>IF(AR4&lt;BB$2,VLOOKUP($AZ3,'Namen aus Sokr.'!$A:$D,3)," ")</f>
        <v>Musterfrau</v>
      </c>
      <c r="AT4" s="30" t="str">
        <f>IF(AR4&lt;BB$2,VLOOKUP($AZ3,'Namen aus Sokr.'!$A:$D,4)," ")</f>
        <v>Rosa</v>
      </c>
      <c r="AU4" s="42">
        <f>AU3+0.1</f>
        <v>4.0999999999999996</v>
      </c>
      <c r="AZ4" s="5">
        <f t="shared" si="0"/>
        <v>3</v>
      </c>
    </row>
    <row r="5" spans="1:54" ht="16.350000000000001" customHeight="1" x14ac:dyDescent="0.2">
      <c r="A5" s="8"/>
      <c r="B5" s="172" t="s">
        <v>90</v>
      </c>
      <c r="C5" s="173"/>
      <c r="E5" s="82" t="str">
        <f>IF(AND(C$15&gt;0,C$15&lt;18),VLOOKUP($AU5,Kategoriedaten!$A:D,3),"!")</f>
        <v>4.2</v>
      </c>
      <c r="F5" s="13" t="str">
        <f>VLOOKUP($AU5,Kategoriedaten!$A:F,4)</f>
        <v>probiert mehrere Lösungswege aus</v>
      </c>
      <c r="G5" s="97" t="str">
        <f>VLOOKUP($AU5,Kategoriedaten!$A:F,5)</f>
        <v>mehrere Lösungswege</v>
      </c>
      <c r="H5" s="95"/>
      <c r="I5" s="169"/>
      <c r="J5" s="67" t="s">
        <v>82</v>
      </c>
      <c r="K5" s="60"/>
      <c r="L5" s="1"/>
      <c r="M5" s="59"/>
      <c r="N5" s="60"/>
      <c r="O5" s="1"/>
      <c r="P5" s="59"/>
      <c r="Q5" s="60"/>
      <c r="R5" s="1"/>
      <c r="S5" s="59"/>
      <c r="T5" s="60"/>
      <c r="U5" s="1"/>
      <c r="V5" s="59"/>
      <c r="W5" s="60"/>
      <c r="X5" s="1"/>
      <c r="Y5" s="59"/>
      <c r="Z5" s="60"/>
      <c r="AA5" s="1"/>
      <c r="AB5" s="59"/>
      <c r="AC5" s="60"/>
      <c r="AD5" s="1"/>
      <c r="AE5" s="59"/>
      <c r="AF5" s="60"/>
      <c r="AG5" s="1"/>
      <c r="AH5" s="59"/>
      <c r="AI5" s="60"/>
      <c r="AJ5" s="1"/>
      <c r="AK5" s="59"/>
      <c r="AL5" s="60"/>
      <c r="AM5" s="1"/>
      <c r="AN5" s="2"/>
      <c r="AO5" s="78" t="str">
        <f t="shared" si="1"/>
        <v/>
      </c>
      <c r="AR5" s="29">
        <v>3</v>
      </c>
      <c r="AS5" s="30" t="str">
        <f>IF(AR5&lt;BB$2,VLOOKUP($AZ4,'Namen aus Sokr.'!$A:$D,3)," ")</f>
        <v>Fräulein</v>
      </c>
      <c r="AT5" s="30" t="str">
        <f>IF(AR5&lt;BB$2,VLOOKUP($AZ4,'Namen aus Sokr.'!$A:$D,4)," ")</f>
        <v>Berta</v>
      </c>
      <c r="AU5" s="42">
        <f>AU4+0.1</f>
        <v>4.1999999999999993</v>
      </c>
      <c r="AZ5" s="5">
        <f t="shared" si="0"/>
        <v>4</v>
      </c>
    </row>
    <row r="6" spans="1:54" ht="16.350000000000001" customHeight="1" x14ac:dyDescent="0.2">
      <c r="A6" s="8"/>
      <c r="B6" s="174" t="s">
        <v>271</v>
      </c>
      <c r="C6" s="175"/>
      <c r="E6" s="82" t="str">
        <f>IF(AND(C$15&gt;0,C$15&lt;18),VLOOKUP($AU6,Kategoriedaten!$A:D,3),"!")</f>
        <v>4.3</v>
      </c>
      <c r="F6" s="13" t="str">
        <f>VLOOKUP($AU6,Kategoriedaten!$A:F,4)</f>
        <v>stellt komplexe Fragen</v>
      </c>
      <c r="G6" s="97" t="str">
        <f>VLOOKUP($AU6,Kategoriedaten!$A:F,5)</f>
        <v>komplexe Fragen</v>
      </c>
      <c r="H6" s="95"/>
      <c r="I6" s="169"/>
      <c r="J6" s="67" t="s">
        <v>83</v>
      </c>
      <c r="K6" s="60"/>
      <c r="L6" s="1"/>
      <c r="M6" s="59"/>
      <c r="N6" s="60"/>
      <c r="O6" s="1"/>
      <c r="P6" s="59"/>
      <c r="Q6" s="60"/>
      <c r="R6" s="1"/>
      <c r="S6" s="59"/>
      <c r="T6" s="60"/>
      <c r="U6" s="1"/>
      <c r="V6" s="59"/>
      <c r="W6" s="60"/>
      <c r="X6" s="1"/>
      <c r="Y6" s="59"/>
      <c r="Z6" s="60"/>
      <c r="AA6" s="1"/>
      <c r="AB6" s="59"/>
      <c r="AC6" s="60"/>
      <c r="AD6" s="1"/>
      <c r="AE6" s="59"/>
      <c r="AF6" s="60"/>
      <c r="AG6" s="1"/>
      <c r="AH6" s="59"/>
      <c r="AI6" s="60"/>
      <c r="AJ6" s="1"/>
      <c r="AK6" s="59"/>
      <c r="AL6" s="60"/>
      <c r="AM6" s="1"/>
      <c r="AN6" s="2"/>
      <c r="AO6" s="78" t="str">
        <f t="shared" si="1"/>
        <v/>
      </c>
      <c r="AR6" s="29">
        <v>4</v>
      </c>
      <c r="AS6" s="30" t="str">
        <f>IF(AR6&lt;BB$2,VLOOKUP($AZ5,'Namen aus Sokr.'!$A:$D,3)," ")</f>
        <v>Herr</v>
      </c>
      <c r="AT6" s="30" t="str">
        <f>IF(AR6&lt;BB$2,VLOOKUP($AZ5,'Namen aus Sokr.'!$A:$D,4)," ")</f>
        <v>Josef</v>
      </c>
      <c r="AU6" s="42">
        <f>AU5+0.1</f>
        <v>4.2999999999999989</v>
      </c>
      <c r="AZ6" s="5" t="str">
        <f t="shared" si="0"/>
        <v/>
      </c>
    </row>
    <row r="7" spans="1:54" ht="16.350000000000001" customHeight="1" x14ac:dyDescent="0.2">
      <c r="A7" s="8"/>
      <c r="B7" s="174"/>
      <c r="C7" s="175"/>
      <c r="E7" s="82" t="str">
        <f>IF(AND(C$15&gt;0,C$15&lt;18),VLOOKUP($AU7,Kategoriedaten!$A:D,3),"!")</f>
        <v>4.4</v>
      </c>
      <c r="F7" s="13" t="str">
        <f>VLOOKUP($AU7,Kategoriedaten!$A:F,4)</f>
        <v>will Zusammenhänge verstehen</v>
      </c>
      <c r="G7" s="97" t="str">
        <f>VLOOKUP($AU7,Kategoriedaten!$A:F,5)</f>
        <v>Zusammenhänge</v>
      </c>
      <c r="H7" s="95"/>
      <c r="I7" s="170"/>
      <c r="J7" s="68" t="s">
        <v>84</v>
      </c>
      <c r="K7" s="60"/>
      <c r="L7" s="1"/>
      <c r="M7" s="59"/>
      <c r="N7" s="60"/>
      <c r="O7" s="1"/>
      <c r="P7" s="59"/>
      <c r="Q7" s="60"/>
      <c r="R7" s="1"/>
      <c r="S7" s="59"/>
      <c r="T7" s="60"/>
      <c r="U7" s="1"/>
      <c r="V7" s="59"/>
      <c r="W7" s="60"/>
      <c r="X7" s="1"/>
      <c r="Y7" s="59"/>
      <c r="Z7" s="60"/>
      <c r="AA7" s="1"/>
      <c r="AB7" s="59"/>
      <c r="AC7" s="60"/>
      <c r="AD7" s="1"/>
      <c r="AE7" s="59"/>
      <c r="AF7" s="60"/>
      <c r="AG7" s="1"/>
      <c r="AH7" s="59"/>
      <c r="AI7" s="60"/>
      <c r="AJ7" s="1"/>
      <c r="AK7" s="59"/>
      <c r="AL7" s="60"/>
      <c r="AM7" s="1"/>
      <c r="AN7" s="2"/>
      <c r="AO7" s="78" t="str">
        <f t="shared" si="1"/>
        <v/>
      </c>
      <c r="AR7" s="29">
        <v>5</v>
      </c>
      <c r="AS7" s="30" t="str">
        <f>IF(AR7&lt;BB$2,VLOOKUP($AZ6,'Namen aus Sokr.'!$A:$D,3)," ")</f>
        <v xml:space="preserve"> </v>
      </c>
      <c r="AT7" s="30" t="str">
        <f>IF(AR7&lt;BB$2,VLOOKUP($AZ6,'Namen aus Sokr.'!$A:$D,4)," ")</f>
        <v xml:space="preserve"> </v>
      </c>
      <c r="AU7" s="42">
        <f>AU6+0.1</f>
        <v>4.3999999999999986</v>
      </c>
      <c r="AZ7" s="5" t="e">
        <f t="shared" si="0"/>
        <v>#VALUE!</v>
      </c>
    </row>
    <row r="8" spans="1:54" ht="16.350000000000001" customHeight="1" x14ac:dyDescent="0.2">
      <c r="A8" s="8"/>
      <c r="E8" s="81" t="str">
        <f>IF(AND(C$16&gt;0,C$16&lt;18),VLOOKUP($AU8,Kategoriedaten!$A:D,3),"!")</f>
        <v>9.0</v>
      </c>
      <c r="F8" s="9" t="str">
        <f>IF(C16="","Zweiten Kategoriebereich eingeben!",VLOOKUP($AU8,Kategoriedaten!$A:F,4))</f>
        <v>Offenheit</v>
      </c>
      <c r="G8" s="99" t="str">
        <f>F8</f>
        <v>Offenheit</v>
      </c>
      <c r="H8" s="10"/>
      <c r="I8" s="10"/>
      <c r="J8" s="66"/>
      <c r="K8" s="72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5"/>
      <c r="AO8" s="77"/>
      <c r="AR8" s="29">
        <v>6</v>
      </c>
      <c r="AS8" s="30" t="str">
        <f>IF(AR8&lt;BB$2,VLOOKUP($AZ7,'Namen aus Sokr.'!$A:$D,3)," ")</f>
        <v xml:space="preserve"> </v>
      </c>
      <c r="AT8" s="30" t="str">
        <f>IF(AR8&lt;BB$2,VLOOKUP($AZ7,'Namen aus Sokr.'!$A:$D,4)," ")</f>
        <v xml:space="preserve"> </v>
      </c>
      <c r="AU8" s="43">
        <f>C16</f>
        <v>9</v>
      </c>
      <c r="AZ8" s="5" t="e">
        <f t="shared" si="0"/>
        <v>#VALUE!</v>
      </c>
    </row>
    <row r="9" spans="1:54" ht="16.350000000000001" customHeight="1" x14ac:dyDescent="0.2">
      <c r="A9" s="8"/>
      <c r="B9" s="172" t="s">
        <v>96</v>
      </c>
      <c r="C9" s="173"/>
      <c r="E9" s="82" t="str">
        <f>IF(AND(C$16&gt;0,C$16&lt;18),VLOOKUP($AU9,Kategoriedaten!$A:D,3),"!")</f>
        <v>9.1</v>
      </c>
      <c r="F9" s="13" t="str">
        <f>VLOOKUP($AU9,Kategoriedaten!$A:F,4)</f>
        <v>ändert Meinungen und Schlussfolgerungen, wenn neue Informationen Altes widerlegen</v>
      </c>
      <c r="G9" s="97" t="str">
        <f>VLOOKUP($AU9,Kategoriedaten!$A:F,5)</f>
        <v>Meinung - anpassen</v>
      </c>
      <c r="H9" s="95"/>
      <c r="I9" s="168" t="str">
        <f>F8</f>
        <v>Offenheit</v>
      </c>
      <c r="J9" s="117" t="s">
        <v>81</v>
      </c>
      <c r="K9" s="60"/>
      <c r="L9" s="1"/>
      <c r="M9" s="59"/>
      <c r="N9" s="60"/>
      <c r="O9" s="1"/>
      <c r="P9" s="59"/>
      <c r="Q9" s="60"/>
      <c r="R9" s="1"/>
      <c r="S9" s="59"/>
      <c r="T9" s="60"/>
      <c r="U9" s="1"/>
      <c r="V9" s="59"/>
      <c r="W9" s="60"/>
      <c r="X9" s="1"/>
      <c r="Y9" s="59"/>
      <c r="Z9" s="60"/>
      <c r="AA9" s="1"/>
      <c r="AB9" s="59"/>
      <c r="AC9" s="60"/>
      <c r="AD9" s="1"/>
      <c r="AE9" s="59"/>
      <c r="AF9" s="60"/>
      <c r="AG9" s="1"/>
      <c r="AH9" s="59"/>
      <c r="AI9" s="60"/>
      <c r="AJ9" s="1"/>
      <c r="AK9" s="59"/>
      <c r="AL9" s="60"/>
      <c r="AM9" s="1"/>
      <c r="AN9" s="2"/>
      <c r="AO9" s="78" t="str">
        <f t="shared" ref="AO9:AO12" si="2">IF(COUNTA(K9:AN9)=0,"",COUNTA(K9:AN9))</f>
        <v/>
      </c>
      <c r="AR9" s="29">
        <v>7</v>
      </c>
      <c r="AS9" s="30" t="str">
        <f>IF(AR9&lt;BB$2,VLOOKUP($AZ8,'Namen aus Sokr.'!$A:$D,3)," ")</f>
        <v xml:space="preserve"> </v>
      </c>
      <c r="AT9" s="30" t="str">
        <f>IF(AR9&lt;BB$2,VLOOKUP($AZ8,'Namen aus Sokr.'!$A:$D,4)," ")</f>
        <v xml:space="preserve"> </v>
      </c>
      <c r="AU9" s="42">
        <f>AU8+0.1</f>
        <v>9.1</v>
      </c>
      <c r="AZ9" s="5" t="e">
        <f t="shared" si="0"/>
        <v>#VALUE!</v>
      </c>
    </row>
    <row r="10" spans="1:54" ht="16.350000000000001" customHeight="1" x14ac:dyDescent="0.2">
      <c r="A10" s="8"/>
      <c r="B10" s="176" t="s">
        <v>20</v>
      </c>
      <c r="C10" s="177"/>
      <c r="E10" s="82" t="str">
        <f>IF(AND(C$16&gt;0,C$16&lt;18),VLOOKUP($AU10,Kategoriedaten!$A:D,3),"!")</f>
        <v>9.2</v>
      </c>
      <c r="F10" s="13" t="str">
        <f>VLOOKUP($AU10,Kategoriedaten!$A:F,4)</f>
        <v xml:space="preserve">berücksichtigt unterschiedliche Perspektiven </v>
      </c>
      <c r="G10" s="97" t="str">
        <f>VLOOKUP($AU10,Kategoriedaten!$A:F,5)</f>
        <v>Perspektiven berücksichtigen</v>
      </c>
      <c r="H10" s="95"/>
      <c r="I10" s="169"/>
      <c r="J10" s="67" t="s">
        <v>82</v>
      </c>
      <c r="K10" s="60"/>
      <c r="L10" s="1"/>
      <c r="M10" s="59"/>
      <c r="N10" s="60"/>
      <c r="O10" s="1"/>
      <c r="P10" s="59"/>
      <c r="Q10" s="60"/>
      <c r="R10" s="1"/>
      <c r="S10" s="59"/>
      <c r="T10" s="60"/>
      <c r="U10" s="1"/>
      <c r="V10" s="59"/>
      <c r="W10" s="60"/>
      <c r="X10" s="1"/>
      <c r="Y10" s="59"/>
      <c r="Z10" s="60"/>
      <c r="AA10" s="1"/>
      <c r="AB10" s="59"/>
      <c r="AC10" s="60"/>
      <c r="AD10" s="1"/>
      <c r="AE10" s="59"/>
      <c r="AF10" s="60"/>
      <c r="AG10" s="1"/>
      <c r="AH10" s="59"/>
      <c r="AI10" s="60"/>
      <c r="AJ10" s="1"/>
      <c r="AK10" s="59"/>
      <c r="AL10" s="60"/>
      <c r="AM10" s="1"/>
      <c r="AN10" s="2"/>
      <c r="AO10" s="78" t="str">
        <f t="shared" si="2"/>
        <v/>
      </c>
      <c r="AR10" s="29">
        <v>8</v>
      </c>
      <c r="AS10" s="30" t="str">
        <f>IF(AR10&lt;BB$2,VLOOKUP($AZ9,'Namen aus Sokr.'!$A:$D,3)," ")</f>
        <v xml:space="preserve"> </v>
      </c>
      <c r="AT10" s="30" t="str">
        <f>IF(AR10&lt;BB$2,VLOOKUP($AZ9,'Namen aus Sokr.'!$A:$D,4)," ")</f>
        <v xml:space="preserve"> </v>
      </c>
      <c r="AU10" s="42">
        <f>AU9+0.1</f>
        <v>9.1999999999999993</v>
      </c>
      <c r="AZ10" s="5" t="e">
        <f t="shared" si="0"/>
        <v>#VALUE!</v>
      </c>
    </row>
    <row r="11" spans="1:54" ht="16.350000000000001" customHeight="1" x14ac:dyDescent="0.2">
      <c r="A11" s="8"/>
      <c r="B11" s="176"/>
      <c r="C11" s="177"/>
      <c r="E11" s="82" t="str">
        <f>IF(AND(C$16&gt;0,C$16&lt;18),VLOOKUP($AU11,Kategoriedaten!$A:D,3),"!")</f>
        <v>9.3</v>
      </c>
      <c r="F11" s="13" t="str">
        <f>VLOOKUP($AU11,Kategoriedaten!$A:F,4)</f>
        <v>geht mit Unsicherheiten und Unklarheiten konstruktiv um</v>
      </c>
      <c r="G11" s="97" t="str">
        <f>VLOOKUP($AU11,Kategoriedaten!$A:F,5)</f>
        <v>Unsicherheiten - konstruktiv</v>
      </c>
      <c r="H11" s="95"/>
      <c r="I11" s="169"/>
      <c r="J11" s="67" t="s">
        <v>83</v>
      </c>
      <c r="K11" s="60"/>
      <c r="L11" s="1"/>
      <c r="M11" s="59"/>
      <c r="N11" s="60"/>
      <c r="O11" s="1"/>
      <c r="P11" s="59"/>
      <c r="Q11" s="60"/>
      <c r="R11" s="1"/>
      <c r="S11" s="59"/>
      <c r="T11" s="60"/>
      <c r="U11" s="1"/>
      <c r="V11" s="59"/>
      <c r="W11" s="60"/>
      <c r="X11" s="1"/>
      <c r="Y11" s="59"/>
      <c r="Z11" s="60"/>
      <c r="AA11" s="1"/>
      <c r="AB11" s="59"/>
      <c r="AC11" s="60"/>
      <c r="AD11" s="1"/>
      <c r="AE11" s="59"/>
      <c r="AF11" s="60"/>
      <c r="AG11" s="1"/>
      <c r="AH11" s="59"/>
      <c r="AI11" s="60"/>
      <c r="AJ11" s="1"/>
      <c r="AK11" s="59"/>
      <c r="AL11" s="60"/>
      <c r="AM11" s="1"/>
      <c r="AN11" s="2"/>
      <c r="AO11" s="78" t="str">
        <f t="shared" si="2"/>
        <v/>
      </c>
      <c r="AR11" s="29">
        <v>9</v>
      </c>
      <c r="AS11" s="30" t="str">
        <f>IF(AR11&lt;BB$2,VLOOKUP($AZ10,'Namen aus Sokr.'!$A:$D,3)," ")</f>
        <v xml:space="preserve"> </v>
      </c>
      <c r="AT11" s="30" t="str">
        <f>IF(AR11&lt;BB$2,VLOOKUP($AZ10,'Namen aus Sokr.'!$A:$D,4)," ")</f>
        <v xml:space="preserve"> </v>
      </c>
      <c r="AU11" s="42">
        <f>AU10+0.1</f>
        <v>9.2999999999999989</v>
      </c>
      <c r="AZ11" s="5" t="e">
        <f t="shared" si="0"/>
        <v>#VALUE!</v>
      </c>
    </row>
    <row r="12" spans="1:54" ht="16.350000000000001" customHeight="1" x14ac:dyDescent="0.2">
      <c r="A12" s="8"/>
      <c r="E12" s="82" t="str">
        <f>IF(AND(C$16&gt;0,C$16&lt;18),VLOOKUP($AU12,Kategoriedaten!$A:D,3),"!")</f>
        <v>9.4</v>
      </c>
      <c r="F12" s="13" t="str">
        <f>VLOOKUP($AU12,Kategoriedaten!$A:F,4)</f>
        <v>lässt sich auf Neues und Veränderungen ein</v>
      </c>
      <c r="G12" s="97" t="str">
        <f>VLOOKUP($AU12,Kategoriedaten!$A:F,5)</f>
        <v>Veränderungen zulassen</v>
      </c>
      <c r="H12" s="95"/>
      <c r="I12" s="170"/>
      <c r="J12" s="68" t="s">
        <v>84</v>
      </c>
      <c r="K12" s="60"/>
      <c r="L12" s="1"/>
      <c r="M12" s="59"/>
      <c r="N12" s="60"/>
      <c r="O12" s="1"/>
      <c r="P12" s="59"/>
      <c r="Q12" s="60"/>
      <c r="R12" s="1"/>
      <c r="S12" s="59"/>
      <c r="T12" s="60"/>
      <c r="U12" s="1"/>
      <c r="V12" s="59"/>
      <c r="W12" s="60"/>
      <c r="X12" s="1"/>
      <c r="Y12" s="59"/>
      <c r="Z12" s="60"/>
      <c r="AA12" s="1"/>
      <c r="AB12" s="59"/>
      <c r="AC12" s="60"/>
      <c r="AD12" s="1"/>
      <c r="AE12" s="59"/>
      <c r="AF12" s="60"/>
      <c r="AG12" s="1"/>
      <c r="AH12" s="59"/>
      <c r="AI12" s="60"/>
      <c r="AJ12" s="1"/>
      <c r="AK12" s="59"/>
      <c r="AL12" s="60"/>
      <c r="AM12" s="1"/>
      <c r="AN12" s="2"/>
      <c r="AO12" s="78" t="str">
        <f t="shared" si="2"/>
        <v/>
      </c>
      <c r="AR12" s="29">
        <v>10</v>
      </c>
      <c r="AS12" s="30" t="str">
        <f>IF(AR12&lt;BB$2,VLOOKUP($AZ11,'Namen aus Sokr.'!$A:$D,3)," ")</f>
        <v xml:space="preserve"> </v>
      </c>
      <c r="AT12" s="30" t="str">
        <f>IF(AR12&lt;BB$2,VLOOKUP($AZ11,'Namen aus Sokr.'!$A:$D,4)," ")</f>
        <v xml:space="preserve"> </v>
      </c>
      <c r="AU12" s="42">
        <f>AU11+0.1</f>
        <v>9.3999999999999986</v>
      </c>
      <c r="AZ12" s="5" t="e">
        <f t="shared" si="0"/>
        <v>#VALUE!</v>
      </c>
    </row>
    <row r="13" spans="1:54" ht="16.350000000000001" customHeight="1" x14ac:dyDescent="0.2">
      <c r="A13" s="8"/>
      <c r="C13" s="166" t="str">
        <f>CONCATENATE("Kategorien für die ",B10)</f>
        <v>Kategorien für die 1a</v>
      </c>
      <c r="E13" s="81" t="str">
        <f>IF(AND(C$17&gt;0,C$17&lt;18),VLOOKUP($AU13,Kategoriedaten!$A:D,3),"!")</f>
        <v>16.0</v>
      </c>
      <c r="F13" s="9" t="str">
        <f>IF(C17="","Dritten Kategoriebereich eingeben!",VLOOKUP($AU13,Kategoriedaten!$A:F,4))</f>
        <v>Zuerst denken, dann handeln</v>
      </c>
      <c r="G13" s="99" t="str">
        <f>F13</f>
        <v>Zuerst denken, dann handeln</v>
      </c>
      <c r="H13" s="10"/>
      <c r="I13" s="10"/>
      <c r="J13" s="69"/>
      <c r="K13" s="72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5"/>
      <c r="AO13" s="79"/>
      <c r="AR13" s="29">
        <v>11</v>
      </c>
      <c r="AS13" s="30" t="str">
        <f>IF(AR13&lt;BB$2,VLOOKUP($AZ12,'Namen aus Sokr.'!$A:$D,3)," ")</f>
        <v xml:space="preserve"> </v>
      </c>
      <c r="AT13" s="30" t="str">
        <f>IF(AR13&lt;BB$2,VLOOKUP($AZ12,'Namen aus Sokr.'!$A:$D,4)," ")</f>
        <v xml:space="preserve"> </v>
      </c>
      <c r="AU13" s="42">
        <f>C17</f>
        <v>16</v>
      </c>
      <c r="AZ13" s="5" t="e">
        <f t="shared" si="0"/>
        <v>#VALUE!</v>
      </c>
    </row>
    <row r="14" spans="1:54" ht="16.350000000000001" customHeight="1" x14ac:dyDescent="0.2">
      <c r="A14" s="8"/>
      <c r="C14" s="167"/>
      <c r="E14" s="82" t="str">
        <f>IF(AND(C$17&gt;0,C$17&lt;18),VLOOKUP($AU14,Kategoriedaten!$A:D,3),"!")</f>
        <v>16.1</v>
      </c>
      <c r="F14" s="13" t="str">
        <f>VLOOKUP($AU14,Kategoriedaten!$A:F,4)</f>
        <v>fängt erst dann zu arbeiten an, wenn ihr/ihm die Aufgabe bzw. Anleitung klar ist</v>
      </c>
      <c r="G14" s="97" t="str">
        <f>VLOOKUP($AU14,Kategoriedaten!$A:F,5)</f>
        <v>Aufgabe klar</v>
      </c>
      <c r="H14" s="95"/>
      <c r="I14" s="168" t="str">
        <f>F13</f>
        <v>Zuerst denken, dann handeln</v>
      </c>
      <c r="J14" s="117" t="s">
        <v>81</v>
      </c>
      <c r="K14" s="60"/>
      <c r="L14" s="1"/>
      <c r="M14" s="59"/>
      <c r="N14" s="60"/>
      <c r="O14" s="1"/>
      <c r="P14" s="59"/>
      <c r="Q14" s="60"/>
      <c r="R14" s="1"/>
      <c r="S14" s="59"/>
      <c r="T14" s="60"/>
      <c r="U14" s="1"/>
      <c r="V14" s="59"/>
      <c r="W14" s="60"/>
      <c r="X14" s="1"/>
      <c r="Y14" s="59"/>
      <c r="Z14" s="60"/>
      <c r="AA14" s="1"/>
      <c r="AB14" s="59"/>
      <c r="AC14" s="60"/>
      <c r="AD14" s="1"/>
      <c r="AE14" s="59"/>
      <c r="AF14" s="60"/>
      <c r="AG14" s="1"/>
      <c r="AH14" s="59"/>
      <c r="AI14" s="60"/>
      <c r="AJ14" s="1"/>
      <c r="AK14" s="59"/>
      <c r="AL14" s="60"/>
      <c r="AM14" s="1"/>
      <c r="AN14" s="2"/>
      <c r="AO14" s="78" t="str">
        <f t="shared" ref="AO14:AO17" si="3">IF(COUNTA(K14:AN14)=0,"",COUNTA(K14:AN14))</f>
        <v/>
      </c>
      <c r="AR14" s="29">
        <v>12</v>
      </c>
      <c r="AS14" s="30" t="str">
        <f>IF(AR14&lt;BB$2,VLOOKUP($AZ13,'Namen aus Sokr.'!$A:$D,3)," ")</f>
        <v xml:space="preserve"> </v>
      </c>
      <c r="AT14" s="30" t="str">
        <f>IF(AR14&lt;BB$2,VLOOKUP($AZ13,'Namen aus Sokr.'!$A:$D,4)," ")</f>
        <v xml:space="preserve"> </v>
      </c>
      <c r="AU14" s="42">
        <f>AU13+0.1</f>
        <v>16.100000000000001</v>
      </c>
      <c r="AZ14" s="5" t="e">
        <f t="shared" si="0"/>
        <v>#VALUE!</v>
      </c>
    </row>
    <row r="15" spans="1:54" ht="16.350000000000001" customHeight="1" x14ac:dyDescent="0.2">
      <c r="A15" s="8"/>
      <c r="B15" s="44" t="s">
        <v>91</v>
      </c>
      <c r="C15" s="57">
        <v>4</v>
      </c>
      <c r="E15" s="82" t="str">
        <f>IF(AND(C$17&gt;0,C$17&lt;18),VLOOKUP($AU15,Kategoriedaten!$A:D,3),"!")</f>
        <v>16.2</v>
      </c>
      <c r="F15" s="13" t="str">
        <f>VLOOKUP($AU15,Kategoriedaten!$A:F,4)</f>
        <v>sammelt zuerst ausreichend Informationen, bevor sie/er mit der Arbeit beginnt</v>
      </c>
      <c r="G15" s="97" t="str">
        <f>VLOOKUP($AU15,Kategoriedaten!$A:F,5)</f>
        <v>Informationen sammeln</v>
      </c>
      <c r="H15" s="95"/>
      <c r="I15" s="169"/>
      <c r="J15" s="67" t="s">
        <v>82</v>
      </c>
      <c r="K15" s="60"/>
      <c r="L15" s="1"/>
      <c r="M15" s="59"/>
      <c r="N15" s="60"/>
      <c r="O15" s="1"/>
      <c r="P15" s="59"/>
      <c r="Q15" s="60"/>
      <c r="R15" s="1"/>
      <c r="S15" s="59"/>
      <c r="T15" s="60"/>
      <c r="U15" s="1"/>
      <c r="V15" s="59"/>
      <c r="W15" s="60"/>
      <c r="X15" s="1"/>
      <c r="Y15" s="59"/>
      <c r="Z15" s="60"/>
      <c r="AA15" s="1"/>
      <c r="AB15" s="59"/>
      <c r="AC15" s="60"/>
      <c r="AD15" s="1"/>
      <c r="AE15" s="59"/>
      <c r="AF15" s="60"/>
      <c r="AG15" s="1"/>
      <c r="AH15" s="59"/>
      <c r="AI15" s="60"/>
      <c r="AJ15" s="1"/>
      <c r="AK15" s="59"/>
      <c r="AL15" s="60"/>
      <c r="AM15" s="1"/>
      <c r="AN15" s="2"/>
      <c r="AO15" s="78" t="str">
        <f t="shared" si="3"/>
        <v/>
      </c>
      <c r="AR15" s="29">
        <v>13</v>
      </c>
      <c r="AS15" s="30" t="str">
        <f>IF(AR15&lt;BB$2,VLOOKUP($AZ14,'Namen aus Sokr.'!$A:$D,3)," ")</f>
        <v xml:space="preserve"> </v>
      </c>
      <c r="AT15" s="30" t="str">
        <f>IF(AR15&lt;BB$2,VLOOKUP($AZ14,'Namen aus Sokr.'!$A:$D,4)," ")</f>
        <v xml:space="preserve"> </v>
      </c>
      <c r="AU15" s="42">
        <f>AU14+0.1</f>
        <v>16.200000000000003</v>
      </c>
      <c r="AZ15" s="5" t="e">
        <f t="shared" si="0"/>
        <v>#VALUE!</v>
      </c>
    </row>
    <row r="16" spans="1:54" ht="16.350000000000001" customHeight="1" x14ac:dyDescent="0.2">
      <c r="A16" s="8"/>
      <c r="B16" s="45" t="s">
        <v>92</v>
      </c>
      <c r="C16" s="57">
        <v>9</v>
      </c>
      <c r="E16" s="82" t="str">
        <f>IF(AND(C$17&gt;0,C$17&lt;18),VLOOKUP($AU16,Kategoriedaten!$A:D,3),"!")</f>
        <v>16.3</v>
      </c>
      <c r="F16" s="13" t="str">
        <f>VLOOKUP($AU16,Kategoriedaten!$A:F,4)</f>
        <v>überlegt sich Lösungsalternativen und deren Auswirkungen</v>
      </c>
      <c r="G16" s="97" t="str">
        <f>VLOOKUP($AU16,Kategoriedaten!$A:F,5)</f>
        <v>Alternativen - Auswirkungen</v>
      </c>
      <c r="H16" s="95"/>
      <c r="I16" s="169"/>
      <c r="J16" s="67" t="s">
        <v>83</v>
      </c>
      <c r="K16" s="60"/>
      <c r="L16" s="1"/>
      <c r="M16" s="59"/>
      <c r="N16" s="60"/>
      <c r="O16" s="1"/>
      <c r="P16" s="59"/>
      <c r="Q16" s="60"/>
      <c r="R16" s="1"/>
      <c r="S16" s="59"/>
      <c r="T16" s="60"/>
      <c r="U16" s="1"/>
      <c r="V16" s="59"/>
      <c r="W16" s="60"/>
      <c r="X16" s="1"/>
      <c r="Y16" s="59"/>
      <c r="Z16" s="60"/>
      <c r="AA16" s="1"/>
      <c r="AB16" s="59"/>
      <c r="AC16" s="60"/>
      <c r="AD16" s="1"/>
      <c r="AE16" s="59"/>
      <c r="AF16" s="60"/>
      <c r="AG16" s="1"/>
      <c r="AH16" s="59"/>
      <c r="AI16" s="60"/>
      <c r="AJ16" s="1"/>
      <c r="AK16" s="59"/>
      <c r="AL16" s="60"/>
      <c r="AM16" s="1"/>
      <c r="AN16" s="2"/>
      <c r="AO16" s="78" t="str">
        <f t="shared" si="3"/>
        <v/>
      </c>
      <c r="AR16" s="29">
        <v>14</v>
      </c>
      <c r="AS16" s="30" t="str">
        <f>IF(AR16&lt;BB$2,VLOOKUP($AZ15,'Namen aus Sokr.'!$A:$D,3)," ")</f>
        <v xml:space="preserve"> </v>
      </c>
      <c r="AT16" s="30" t="str">
        <f>IF(AR16&lt;BB$2,VLOOKUP($AZ15,'Namen aus Sokr.'!$A:$D,4)," ")</f>
        <v xml:space="preserve"> </v>
      </c>
      <c r="AU16" s="42">
        <f>AU15+0.1</f>
        <v>16.300000000000004</v>
      </c>
      <c r="AZ16" s="5" t="e">
        <f t="shared" si="0"/>
        <v>#VALUE!</v>
      </c>
    </row>
    <row r="17" spans="1:52" ht="16.350000000000001" customHeight="1" x14ac:dyDescent="0.2">
      <c r="A17" s="8"/>
      <c r="B17" s="45" t="s">
        <v>93</v>
      </c>
      <c r="C17" s="57">
        <v>16</v>
      </c>
      <c r="E17" s="82" t="str">
        <f>IF(AND(C$17&gt;0,C$17&lt;18),VLOOKUP($AU17,Kategoriedaten!$A:D,3),"!")</f>
        <v>16.4</v>
      </c>
      <c r="F17" s="13" t="str">
        <f>VLOOKUP($AU17,Kategoriedaten!$A:F,4)</f>
        <v>verschafft sich Klarheit über das Ziel</v>
      </c>
      <c r="G17" s="97" t="str">
        <f>VLOOKUP($AU17,Kategoriedaten!$A:F,5)</f>
        <v>Ziel klar</v>
      </c>
      <c r="H17" s="95"/>
      <c r="I17" s="170"/>
      <c r="J17" s="68" t="s">
        <v>84</v>
      </c>
      <c r="K17" s="60"/>
      <c r="L17" s="1"/>
      <c r="M17" s="59"/>
      <c r="N17" s="60"/>
      <c r="O17" s="1"/>
      <c r="P17" s="59"/>
      <c r="Q17" s="60"/>
      <c r="R17" s="1"/>
      <c r="S17" s="59"/>
      <c r="T17" s="60"/>
      <c r="U17" s="1"/>
      <c r="V17" s="59"/>
      <c r="W17" s="60"/>
      <c r="X17" s="1"/>
      <c r="Y17" s="59"/>
      <c r="Z17" s="60"/>
      <c r="AA17" s="1"/>
      <c r="AB17" s="59"/>
      <c r="AC17" s="60"/>
      <c r="AD17" s="1"/>
      <c r="AE17" s="59"/>
      <c r="AF17" s="60"/>
      <c r="AG17" s="1"/>
      <c r="AH17" s="59"/>
      <c r="AI17" s="60"/>
      <c r="AJ17" s="1"/>
      <c r="AK17" s="59"/>
      <c r="AL17" s="60"/>
      <c r="AM17" s="1"/>
      <c r="AN17" s="2"/>
      <c r="AO17" s="78" t="str">
        <f t="shared" si="3"/>
        <v/>
      </c>
      <c r="AR17" s="29">
        <v>15</v>
      </c>
      <c r="AS17" s="30" t="str">
        <f>IF(AR17&lt;BB$2,VLOOKUP($AZ16,'Namen aus Sokr.'!$A:$D,3)," ")</f>
        <v xml:space="preserve"> </v>
      </c>
      <c r="AT17" s="30" t="str">
        <f>IF(AR17&lt;BB$2,VLOOKUP($AZ16,'Namen aus Sokr.'!$A:$D,4)," ")</f>
        <v xml:space="preserve"> </v>
      </c>
      <c r="AU17" s="42">
        <f>AU16+0.1</f>
        <v>16.400000000000006</v>
      </c>
      <c r="AZ17" s="5" t="e">
        <f t="shared" si="0"/>
        <v>#VALUE!</v>
      </c>
    </row>
    <row r="18" spans="1:52" ht="16.350000000000001" customHeight="1" x14ac:dyDescent="0.2">
      <c r="A18" s="8"/>
      <c r="B18" s="45" t="s">
        <v>94</v>
      </c>
      <c r="C18" s="57">
        <v>15</v>
      </c>
      <c r="E18" s="81" t="str">
        <f>IF(AND(C$18&gt;0,C$18&lt;18),VLOOKUP($AU18,Kategoriedaten!$A:D,3),"!")</f>
        <v>15.0</v>
      </c>
      <c r="F18" s="9" t="str">
        <f>IF(C18="","Vierten Kategoriebereich eingeben!",VLOOKUP($AU18,Kategoriedaten!$A:F,4))</f>
        <v>Wahrnehmung mit allen Sinnen</v>
      </c>
      <c r="G18" s="99" t="str">
        <f>F18</f>
        <v>Wahrnehmung mit allen Sinnen</v>
      </c>
      <c r="H18" s="10"/>
      <c r="I18" s="10"/>
      <c r="J18" s="69"/>
      <c r="K18" s="72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5"/>
      <c r="AO18" s="79"/>
      <c r="AR18" s="29">
        <v>16</v>
      </c>
      <c r="AS18" s="30" t="str">
        <f>IF(AR18&lt;BB$2,VLOOKUP($AZ17,'Namen aus Sokr.'!$A:$D,3)," ")</f>
        <v xml:space="preserve"> </v>
      </c>
      <c r="AT18" s="30" t="str">
        <f>IF(AR18&lt;BB$2,VLOOKUP($AZ17,'Namen aus Sokr.'!$A:$D,4)," ")</f>
        <v xml:space="preserve"> </v>
      </c>
      <c r="AU18" s="41">
        <f>C18</f>
        <v>15</v>
      </c>
      <c r="AZ18" s="5" t="e">
        <f t="shared" si="0"/>
        <v>#VALUE!</v>
      </c>
    </row>
    <row r="19" spans="1:52" ht="16.350000000000001" customHeight="1" x14ac:dyDescent="0.2">
      <c r="A19" s="8"/>
      <c r="B19" s="46" t="s">
        <v>95</v>
      </c>
      <c r="C19" s="57">
        <v>17</v>
      </c>
      <c r="E19" s="82" t="str">
        <f>IF(AND(C$18&gt;0,C$18&lt;18),VLOOKUP($AU19,Kategoriedaten!$A:D,3),"!")</f>
        <v>15.1</v>
      </c>
      <c r="F19" s="13" t="str">
        <f>VLOOKUP($AU19,Kategoriedaten!$A:F,4)</f>
        <v>ist bereit, Sachverhalte zu illustrieren oder zu demonstrieren</v>
      </c>
      <c r="G19" s="97" t="str">
        <f>VLOOKUP($AU19,Kategoriedaten!$A:F,5)</f>
        <v>illustrieren</v>
      </c>
      <c r="H19" s="95"/>
      <c r="I19" s="168" t="str">
        <f>F18</f>
        <v>Wahrnehmung mit allen Sinnen</v>
      </c>
      <c r="J19" s="117" t="s">
        <v>81</v>
      </c>
      <c r="K19" s="60"/>
      <c r="L19" s="1"/>
      <c r="M19" s="59"/>
      <c r="N19" s="60"/>
      <c r="O19" s="1"/>
      <c r="P19" s="59"/>
      <c r="Q19" s="60"/>
      <c r="R19" s="1"/>
      <c r="S19" s="59"/>
      <c r="T19" s="60"/>
      <c r="U19" s="1"/>
      <c r="V19" s="59"/>
      <c r="W19" s="60"/>
      <c r="X19" s="1"/>
      <c r="Y19" s="59"/>
      <c r="Z19" s="60"/>
      <c r="AA19" s="1"/>
      <c r="AB19" s="59"/>
      <c r="AC19" s="60"/>
      <c r="AD19" s="1"/>
      <c r="AE19" s="59"/>
      <c r="AF19" s="60"/>
      <c r="AG19" s="1"/>
      <c r="AH19" s="59"/>
      <c r="AI19" s="60"/>
      <c r="AJ19" s="1"/>
      <c r="AK19" s="59"/>
      <c r="AL19" s="60"/>
      <c r="AM19" s="1"/>
      <c r="AN19" s="2"/>
      <c r="AO19" s="78" t="str">
        <f t="shared" ref="AO19:AO22" si="4">IF(COUNTA(K19:AN19)=0,"",COUNTA(K19:AN19))</f>
        <v/>
      </c>
      <c r="AR19" s="29">
        <v>17</v>
      </c>
      <c r="AS19" s="30" t="str">
        <f>IF(AR19&lt;BB$2,VLOOKUP($AZ18,'Namen aus Sokr.'!$A:$D,3)," ")</f>
        <v xml:space="preserve"> </v>
      </c>
      <c r="AT19" s="30" t="str">
        <f>IF(AR19&lt;BB$2,VLOOKUP($AZ18,'Namen aus Sokr.'!$A:$D,4)," ")</f>
        <v xml:space="preserve"> </v>
      </c>
      <c r="AU19" s="42">
        <f>AU18+0.1</f>
        <v>15.1</v>
      </c>
      <c r="AZ19" s="5" t="e">
        <f t="shared" si="0"/>
        <v>#VALUE!</v>
      </c>
    </row>
    <row r="20" spans="1:52" ht="16.350000000000001" customHeight="1" x14ac:dyDescent="0.2">
      <c r="A20" s="8"/>
      <c r="E20" s="82" t="str">
        <f>IF(AND(C$18&gt;0,C$18&lt;18),VLOOKUP($AU20,Kategoriedaten!$A:D,3),"!")</f>
        <v>15.2</v>
      </c>
      <c r="F20" s="13" t="str">
        <f>VLOOKUP($AU20,Kategoriedaten!$A:F,4)</f>
        <v>ist offen für neue Sinneserfahrungen</v>
      </c>
      <c r="G20" s="97" t="str">
        <f>VLOOKUP($AU20,Kategoriedaten!$A:F,5)</f>
        <v>Sinneserfahrung - offen</v>
      </c>
      <c r="H20" s="95"/>
      <c r="I20" s="169"/>
      <c r="J20" s="67" t="s">
        <v>82</v>
      </c>
      <c r="K20" s="60"/>
      <c r="L20" s="1"/>
      <c r="M20" s="59"/>
      <c r="N20" s="60"/>
      <c r="O20" s="1"/>
      <c r="P20" s="59"/>
      <c r="Q20" s="60"/>
      <c r="R20" s="1"/>
      <c r="S20" s="59"/>
      <c r="T20" s="60"/>
      <c r="U20" s="1"/>
      <c r="V20" s="59"/>
      <c r="W20" s="60"/>
      <c r="X20" s="1"/>
      <c r="Y20" s="59"/>
      <c r="Z20" s="60"/>
      <c r="AA20" s="1"/>
      <c r="AB20" s="59"/>
      <c r="AC20" s="60"/>
      <c r="AD20" s="1"/>
      <c r="AE20" s="59"/>
      <c r="AF20" s="60"/>
      <c r="AG20" s="1"/>
      <c r="AH20" s="59"/>
      <c r="AI20" s="60"/>
      <c r="AJ20" s="1"/>
      <c r="AK20" s="59"/>
      <c r="AL20" s="60"/>
      <c r="AM20" s="1"/>
      <c r="AN20" s="2"/>
      <c r="AO20" s="78" t="str">
        <f t="shared" si="4"/>
        <v/>
      </c>
      <c r="AR20" s="29">
        <v>18</v>
      </c>
      <c r="AS20" s="30" t="str">
        <f>IF(AR20&lt;BB$2,VLOOKUP($AZ19,'Namen aus Sokr.'!$A:$D,3)," ")</f>
        <v xml:space="preserve"> </v>
      </c>
      <c r="AT20" s="30" t="str">
        <f>IF(AR20&lt;BB$2,VLOOKUP($AZ19,'Namen aus Sokr.'!$A:$D,4)," ")</f>
        <v xml:space="preserve"> </v>
      </c>
      <c r="AU20" s="42">
        <f>AU19+0.1</f>
        <v>15.2</v>
      </c>
      <c r="AZ20" s="5" t="e">
        <f t="shared" si="0"/>
        <v>#VALUE!</v>
      </c>
    </row>
    <row r="21" spans="1:52" ht="16.350000000000001" customHeight="1" x14ac:dyDescent="0.2">
      <c r="A21" s="8"/>
      <c r="E21" s="82" t="str">
        <f>IF(AND(C$18&gt;0,C$18&lt;18),VLOOKUP($AU21,Kategoriedaten!$A:D,3),"!")</f>
        <v>15.3</v>
      </c>
      <c r="F21" s="13" t="str">
        <f>VLOOKUP($AU21,Kategoriedaten!$A:F,4)</f>
        <v>ist sensibel für Körpersprache und kann sie deuten</v>
      </c>
      <c r="G21" s="97" t="str">
        <f>VLOOKUP($AU21,Kategoriedaten!$A:F,5)</f>
        <v>Körpersprache deuten</v>
      </c>
      <c r="H21" s="95"/>
      <c r="I21" s="169"/>
      <c r="J21" s="67" t="s">
        <v>83</v>
      </c>
      <c r="K21" s="60"/>
      <c r="L21" s="1"/>
      <c r="M21" s="59"/>
      <c r="N21" s="60"/>
      <c r="O21" s="1"/>
      <c r="P21" s="59"/>
      <c r="Q21" s="60"/>
      <c r="R21" s="1"/>
      <c r="S21" s="59"/>
      <c r="T21" s="60"/>
      <c r="U21" s="1"/>
      <c r="V21" s="59"/>
      <c r="W21" s="60"/>
      <c r="X21" s="1"/>
      <c r="Y21" s="59"/>
      <c r="Z21" s="60"/>
      <c r="AA21" s="1"/>
      <c r="AB21" s="59"/>
      <c r="AC21" s="60"/>
      <c r="AD21" s="1"/>
      <c r="AE21" s="59"/>
      <c r="AF21" s="60"/>
      <c r="AG21" s="1"/>
      <c r="AH21" s="59"/>
      <c r="AI21" s="60"/>
      <c r="AJ21" s="1"/>
      <c r="AK21" s="59"/>
      <c r="AL21" s="60"/>
      <c r="AM21" s="1"/>
      <c r="AN21" s="2"/>
      <c r="AO21" s="78" t="str">
        <f t="shared" si="4"/>
        <v/>
      </c>
      <c r="AR21" s="29">
        <v>19</v>
      </c>
      <c r="AS21" s="30" t="str">
        <f>IF(AR21&lt;BB$2,VLOOKUP($AZ20,'Namen aus Sokr.'!$A:$D,3)," ")</f>
        <v xml:space="preserve"> </v>
      </c>
      <c r="AT21" s="30" t="str">
        <f>IF(AR21&lt;BB$2,VLOOKUP($AZ20,'Namen aus Sokr.'!$A:$D,4)," ")</f>
        <v xml:space="preserve"> </v>
      </c>
      <c r="AU21" s="42">
        <f>AU20+0.1</f>
        <v>15.299999999999999</v>
      </c>
      <c r="AZ21" s="5" t="e">
        <f t="shared" si="0"/>
        <v>#VALUE!</v>
      </c>
    </row>
    <row r="22" spans="1:52" ht="16.350000000000001" customHeight="1" x14ac:dyDescent="0.2">
      <c r="A22" s="8"/>
      <c r="E22" s="82" t="str">
        <f>IF(AND(C$18&gt;0,C$18&lt;18),VLOOKUP($AU22,Kategoriedaten!$A:D,3),"!")</f>
        <v>15.4</v>
      </c>
      <c r="F22" s="13" t="str">
        <f>VLOOKUP($AU22,Kategoriedaten!$A:F,4)</f>
        <v>nützt Strukturen, Rhythmen, Muster oder Klänge, um sich ein Gesamtbild einer Situation zu verschaffen</v>
      </c>
      <c r="G22" s="97" t="str">
        <f>VLOOKUP($AU22,Kategoriedaten!$A:F,5)</f>
        <v>Muster - Gesamtbild</v>
      </c>
      <c r="H22" s="95"/>
      <c r="I22" s="170"/>
      <c r="J22" s="68" t="s">
        <v>84</v>
      </c>
      <c r="K22" s="60"/>
      <c r="L22" s="1"/>
      <c r="M22" s="59"/>
      <c r="N22" s="60"/>
      <c r="O22" s="1"/>
      <c r="P22" s="59"/>
      <c r="Q22" s="60"/>
      <c r="R22" s="1"/>
      <c r="S22" s="59"/>
      <c r="T22" s="60"/>
      <c r="U22" s="1"/>
      <c r="V22" s="59"/>
      <c r="W22" s="60"/>
      <c r="X22" s="1"/>
      <c r="Y22" s="59"/>
      <c r="Z22" s="60"/>
      <c r="AA22" s="1"/>
      <c r="AB22" s="59"/>
      <c r="AC22" s="60"/>
      <c r="AD22" s="1"/>
      <c r="AE22" s="59"/>
      <c r="AF22" s="60"/>
      <c r="AG22" s="1"/>
      <c r="AH22" s="59"/>
      <c r="AI22" s="60"/>
      <c r="AJ22" s="1"/>
      <c r="AK22" s="59"/>
      <c r="AL22" s="60"/>
      <c r="AM22" s="1"/>
      <c r="AN22" s="2"/>
      <c r="AO22" s="78" t="str">
        <f t="shared" si="4"/>
        <v/>
      </c>
      <c r="AR22" s="29">
        <v>20</v>
      </c>
      <c r="AS22" s="30" t="str">
        <f>IF(AR22&lt;BB$2,VLOOKUP($AZ21,'Namen aus Sokr.'!$A:$D,3)," ")</f>
        <v xml:space="preserve"> </v>
      </c>
      <c r="AT22" s="30" t="str">
        <f>IF(AR22&lt;BB$2,VLOOKUP($AZ21,'Namen aus Sokr.'!$A:$D,4)," ")</f>
        <v xml:space="preserve"> </v>
      </c>
      <c r="AU22" s="42">
        <f>AU21+0.1</f>
        <v>15.399999999999999</v>
      </c>
      <c r="AZ22" s="5" t="e">
        <f t="shared" si="0"/>
        <v>#VALUE!</v>
      </c>
    </row>
    <row r="23" spans="1:52" ht="16.350000000000001" customHeight="1" x14ac:dyDescent="0.2">
      <c r="A23" s="8"/>
      <c r="E23" s="81" t="str">
        <f>IF(AND(C$19&gt;0,C$19&lt;18),VLOOKUP($AU23,Kategoriedaten!$A:D,3),"!")</f>
        <v>17.0</v>
      </c>
      <c r="F23" s="9" t="str">
        <f>IF(C19="","Fünften Kategoriebereich eingeben!",VLOOKUP($AU23,Kategoriedaten!$A:F,4))</f>
        <v>Schulspezifische EDL-Kategorie</v>
      </c>
      <c r="G23" s="99" t="str">
        <f>F23</f>
        <v>Schulspezifische EDL-Kategorie</v>
      </c>
      <c r="H23" s="10"/>
      <c r="I23" s="10"/>
      <c r="J23" s="69"/>
      <c r="K23" s="72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5"/>
      <c r="AO23" s="80"/>
      <c r="AR23" s="29">
        <v>21</v>
      </c>
      <c r="AS23" s="30" t="str">
        <f>IF(AR23&lt;BB$2,VLOOKUP($AZ22,'Namen aus Sokr.'!$A:$D,3)," ")</f>
        <v xml:space="preserve"> </v>
      </c>
      <c r="AT23" s="30" t="str">
        <f>IF(AR23&lt;BB$2,VLOOKUP($AZ22,'Namen aus Sokr.'!$A:$D,4)," ")</f>
        <v xml:space="preserve"> </v>
      </c>
      <c r="AU23" s="41">
        <f>C19</f>
        <v>17</v>
      </c>
      <c r="AZ23" s="5" t="e">
        <f t="shared" si="0"/>
        <v>#VALUE!</v>
      </c>
    </row>
    <row r="24" spans="1:52" ht="16.350000000000001" customHeight="1" x14ac:dyDescent="0.2">
      <c r="A24" s="8"/>
      <c r="E24" s="82" t="str">
        <f>IF(AND(C$19&gt;0,C$19&lt;18),VLOOKUP($AU24,Kategoriedaten!$A:D,3),"!")</f>
        <v>17.1</v>
      </c>
      <c r="F24" s="13" t="str">
        <f>VLOOKUP($AU24,Kategoriedaten!$A:F,4)</f>
        <v>schulspezifischer Baustein  a</v>
      </c>
      <c r="G24" s="97" t="str">
        <f>VLOOKUP($AU24,Kategoriedaten!$A:F,5)</f>
        <v>schsp. Kürzel  a</v>
      </c>
      <c r="H24" s="95"/>
      <c r="I24" s="168" t="str">
        <f>F23</f>
        <v>Schulspezifische EDL-Kategorie</v>
      </c>
      <c r="J24" s="117" t="s">
        <v>81</v>
      </c>
      <c r="K24" s="60"/>
      <c r="L24" s="1"/>
      <c r="M24" s="59"/>
      <c r="N24" s="60"/>
      <c r="O24" s="1"/>
      <c r="P24" s="59"/>
      <c r="Q24" s="60"/>
      <c r="R24" s="1"/>
      <c r="S24" s="59"/>
      <c r="T24" s="60"/>
      <c r="U24" s="1"/>
      <c r="V24" s="59"/>
      <c r="W24" s="60"/>
      <c r="X24" s="1"/>
      <c r="Y24" s="59"/>
      <c r="Z24" s="60"/>
      <c r="AA24" s="1"/>
      <c r="AB24" s="59"/>
      <c r="AC24" s="60"/>
      <c r="AD24" s="1"/>
      <c r="AE24" s="59"/>
      <c r="AF24" s="60"/>
      <c r="AG24" s="1"/>
      <c r="AH24" s="59"/>
      <c r="AI24" s="60"/>
      <c r="AJ24" s="1"/>
      <c r="AK24" s="59"/>
      <c r="AL24" s="60"/>
      <c r="AM24" s="1"/>
      <c r="AN24" s="2"/>
      <c r="AO24" s="78" t="str">
        <f t="shared" ref="AO24:AO27" si="5">IF(COUNTA(K24:AN24)=0,"",COUNTA(K24:AN24))</f>
        <v/>
      </c>
      <c r="AR24" s="29">
        <v>22</v>
      </c>
      <c r="AS24" s="30" t="str">
        <f>IF(AR24&lt;BB$2,VLOOKUP($AZ23,'Namen aus Sokr.'!$A:$D,3)," ")</f>
        <v xml:space="preserve"> </v>
      </c>
      <c r="AT24" s="30" t="str">
        <f>IF(AR24&lt;BB$2,VLOOKUP($AZ23,'Namen aus Sokr.'!$A:$D,4)," ")</f>
        <v xml:space="preserve"> </v>
      </c>
      <c r="AU24" s="42">
        <f>AU23+0.1</f>
        <v>17.100000000000001</v>
      </c>
      <c r="AZ24" s="5" t="e">
        <f t="shared" si="0"/>
        <v>#VALUE!</v>
      </c>
    </row>
    <row r="25" spans="1:52" ht="16.350000000000001" customHeight="1" x14ac:dyDescent="0.2">
      <c r="A25" s="8"/>
      <c r="E25" s="82" t="str">
        <f>IF(AND(C$19&gt;0,C$19&lt;18),VLOOKUP($AU25,Kategoriedaten!$A:D,3),"!")</f>
        <v>17.2</v>
      </c>
      <c r="F25" s="13" t="str">
        <f>VLOOKUP($AU25,Kategoriedaten!$A:F,4)</f>
        <v>schulspezifischer Baustein  b</v>
      </c>
      <c r="G25" s="97" t="str">
        <f>VLOOKUP($AU25,Kategoriedaten!$A:F,5)</f>
        <v>schsp. Kürzel  b</v>
      </c>
      <c r="H25" s="95"/>
      <c r="I25" s="169"/>
      <c r="J25" s="67" t="s">
        <v>82</v>
      </c>
      <c r="K25" s="60"/>
      <c r="L25" s="1"/>
      <c r="M25" s="59"/>
      <c r="N25" s="60"/>
      <c r="O25" s="1"/>
      <c r="P25" s="59"/>
      <c r="Q25" s="60"/>
      <c r="R25" s="1"/>
      <c r="S25" s="59"/>
      <c r="T25" s="60"/>
      <c r="U25" s="1"/>
      <c r="V25" s="59"/>
      <c r="W25" s="60"/>
      <c r="X25" s="1"/>
      <c r="Y25" s="59"/>
      <c r="Z25" s="60"/>
      <c r="AA25" s="1"/>
      <c r="AB25" s="59"/>
      <c r="AC25" s="60"/>
      <c r="AD25" s="1"/>
      <c r="AE25" s="59"/>
      <c r="AF25" s="60"/>
      <c r="AG25" s="1"/>
      <c r="AH25" s="59"/>
      <c r="AI25" s="60"/>
      <c r="AJ25" s="1"/>
      <c r="AK25" s="59"/>
      <c r="AL25" s="60"/>
      <c r="AM25" s="1"/>
      <c r="AN25" s="2"/>
      <c r="AO25" s="78" t="str">
        <f t="shared" si="5"/>
        <v/>
      </c>
      <c r="AR25" s="29">
        <v>23</v>
      </c>
      <c r="AS25" s="30" t="str">
        <f>IF(AR25&lt;BB$2,VLOOKUP($AZ24,'Namen aus Sokr.'!$A:$D,3)," ")</f>
        <v xml:space="preserve"> </v>
      </c>
      <c r="AT25" s="30" t="str">
        <f>IF(AR25&lt;BB$2,VLOOKUP($AZ24,'Namen aus Sokr.'!$A:$D,4)," ")</f>
        <v xml:space="preserve"> </v>
      </c>
      <c r="AU25" s="42">
        <f>AU24+0.1</f>
        <v>17.200000000000003</v>
      </c>
      <c r="AZ25" s="5" t="e">
        <f t="shared" si="0"/>
        <v>#VALUE!</v>
      </c>
    </row>
    <row r="26" spans="1:52" ht="16.350000000000001" customHeight="1" x14ac:dyDescent="0.2">
      <c r="A26" s="8"/>
      <c r="E26" s="82" t="str">
        <f>IF(AND(C$19&gt;0,C$19&lt;18),VLOOKUP($AU26,Kategoriedaten!$A:D,3),"!")</f>
        <v>17.3</v>
      </c>
      <c r="F26" s="13" t="str">
        <f>VLOOKUP($AU26,Kategoriedaten!$A:F,4)</f>
        <v>schulspezifischer Baustein  c</v>
      </c>
      <c r="G26" s="97" t="str">
        <f>VLOOKUP($AU26,Kategoriedaten!$A:F,5)</f>
        <v>schsp. Kürzel  c</v>
      </c>
      <c r="H26" s="95"/>
      <c r="I26" s="169"/>
      <c r="J26" s="67" t="s">
        <v>83</v>
      </c>
      <c r="K26" s="60"/>
      <c r="L26" s="1"/>
      <c r="M26" s="59"/>
      <c r="N26" s="60"/>
      <c r="O26" s="1"/>
      <c r="P26" s="59"/>
      <c r="Q26" s="60"/>
      <c r="R26" s="1"/>
      <c r="S26" s="59"/>
      <c r="T26" s="60"/>
      <c r="U26" s="1"/>
      <c r="V26" s="59"/>
      <c r="W26" s="60"/>
      <c r="X26" s="1"/>
      <c r="Y26" s="59"/>
      <c r="Z26" s="60"/>
      <c r="AA26" s="1"/>
      <c r="AB26" s="59"/>
      <c r="AC26" s="60"/>
      <c r="AD26" s="1"/>
      <c r="AE26" s="59"/>
      <c r="AF26" s="60"/>
      <c r="AG26" s="1"/>
      <c r="AH26" s="59"/>
      <c r="AI26" s="60"/>
      <c r="AJ26" s="1"/>
      <c r="AK26" s="59"/>
      <c r="AL26" s="60"/>
      <c r="AM26" s="1"/>
      <c r="AN26" s="2"/>
      <c r="AO26" s="78" t="str">
        <f t="shared" si="5"/>
        <v/>
      </c>
      <c r="AR26" s="29">
        <v>24</v>
      </c>
      <c r="AS26" s="30" t="str">
        <f>IF(AR26&lt;BB$2,VLOOKUP($AZ25,'Namen aus Sokr.'!$A:$D,3)," ")</f>
        <v xml:space="preserve"> </v>
      </c>
      <c r="AT26" s="30" t="str">
        <f>IF(AR26&lt;BB$2,VLOOKUP($AZ25,'Namen aus Sokr.'!$A:$D,4)," ")</f>
        <v xml:space="preserve"> </v>
      </c>
      <c r="AU26" s="42">
        <f>AU25+0.1</f>
        <v>17.300000000000004</v>
      </c>
      <c r="AZ26" s="5" t="e">
        <f t="shared" si="0"/>
        <v>#VALUE!</v>
      </c>
    </row>
    <row r="27" spans="1:52" ht="16.350000000000001" customHeight="1" thickBot="1" x14ac:dyDescent="0.25">
      <c r="A27" s="8"/>
      <c r="E27" s="82" t="str">
        <f>IF(AND(C$19&gt;0,C$19&lt;18),VLOOKUP($AU27,Kategoriedaten!$A:D,3),"!")</f>
        <v>17.4</v>
      </c>
      <c r="F27" s="13" t="str">
        <f>VLOOKUP($AU27,Kategoriedaten!$A:F,4)</f>
        <v>schulspezifischer Baustein  d</v>
      </c>
      <c r="G27" s="116" t="str">
        <f>VLOOKUP($AU27,Kategoriedaten!$A:F,5)</f>
        <v>schsp. Kürzel  d</v>
      </c>
      <c r="H27" s="96"/>
      <c r="I27" s="171"/>
      <c r="J27" s="70" t="s">
        <v>84</v>
      </c>
      <c r="K27" s="65"/>
      <c r="L27" s="3"/>
      <c r="M27" s="61"/>
      <c r="N27" s="63"/>
      <c r="O27" s="3"/>
      <c r="P27" s="61"/>
      <c r="Q27" s="63"/>
      <c r="R27" s="3"/>
      <c r="S27" s="61"/>
      <c r="T27" s="63"/>
      <c r="U27" s="3"/>
      <c r="V27" s="61"/>
      <c r="W27" s="65"/>
      <c r="X27" s="3"/>
      <c r="Y27" s="61"/>
      <c r="Z27" s="65"/>
      <c r="AA27" s="3"/>
      <c r="AB27" s="61"/>
      <c r="AC27" s="65"/>
      <c r="AD27" s="3"/>
      <c r="AE27" s="61"/>
      <c r="AF27" s="65"/>
      <c r="AG27" s="3"/>
      <c r="AH27" s="61"/>
      <c r="AI27" s="65"/>
      <c r="AJ27" s="3"/>
      <c r="AK27" s="61"/>
      <c r="AL27" s="65"/>
      <c r="AM27" s="3"/>
      <c r="AN27" s="4"/>
      <c r="AO27" s="78" t="str">
        <f t="shared" si="5"/>
        <v/>
      </c>
      <c r="AR27" s="29">
        <v>25</v>
      </c>
      <c r="AS27" s="30" t="str">
        <f>IF(AR27&lt;BB$2,VLOOKUP($AZ26,'Namen aus Sokr.'!$A:$D,3)," ")</f>
        <v xml:space="preserve"> </v>
      </c>
      <c r="AT27" s="30" t="str">
        <f>IF(AR27&lt;BB$2,VLOOKUP($AZ26,'Namen aus Sokr.'!$A:$D,4)," ")</f>
        <v xml:space="preserve"> </v>
      </c>
      <c r="AU27" s="42">
        <f>AU26+0.1</f>
        <v>17.400000000000006</v>
      </c>
      <c r="AZ27" s="5" t="e">
        <f t="shared" si="0"/>
        <v>#VALUE!</v>
      </c>
    </row>
    <row r="28" spans="1:52" ht="16.350000000000001" customHeight="1" x14ac:dyDescent="0.25">
      <c r="G28" s="50" t="s">
        <v>100</v>
      </c>
      <c r="H28" s="51" t="s">
        <v>269</v>
      </c>
      <c r="K28" s="73" t="str">
        <f>IF(COUNTA(K4:K27)=0,"",COUNTA(K4:K27))</f>
        <v/>
      </c>
      <c r="L28" s="17" t="str">
        <f t="shared" ref="L28:AN28" si="6">IF(COUNTA(L4:L27)=0,"",COUNTA(L4:L27))</f>
        <v/>
      </c>
      <c r="M28" s="62" t="str">
        <f t="shared" si="6"/>
        <v/>
      </c>
      <c r="N28" s="64" t="str">
        <f t="shared" si="6"/>
        <v/>
      </c>
      <c r="O28" s="17" t="str">
        <f t="shared" si="6"/>
        <v/>
      </c>
      <c r="P28" s="62" t="str">
        <f t="shared" si="6"/>
        <v/>
      </c>
      <c r="Q28" s="64" t="str">
        <f t="shared" si="6"/>
        <v/>
      </c>
      <c r="R28" s="17" t="str">
        <f t="shared" si="6"/>
        <v/>
      </c>
      <c r="S28" s="62" t="str">
        <f t="shared" si="6"/>
        <v/>
      </c>
      <c r="T28" s="64" t="str">
        <f t="shared" si="6"/>
        <v/>
      </c>
      <c r="U28" s="17" t="str">
        <f t="shared" si="6"/>
        <v/>
      </c>
      <c r="V28" s="62" t="str">
        <f t="shared" si="6"/>
        <v/>
      </c>
      <c r="W28" s="64" t="str">
        <f t="shared" si="6"/>
        <v/>
      </c>
      <c r="X28" s="17" t="str">
        <f t="shared" si="6"/>
        <v/>
      </c>
      <c r="Y28" s="62" t="str">
        <f t="shared" si="6"/>
        <v/>
      </c>
      <c r="Z28" s="64" t="str">
        <f t="shared" si="6"/>
        <v/>
      </c>
      <c r="AA28" s="17" t="str">
        <f t="shared" si="6"/>
        <v/>
      </c>
      <c r="AB28" s="62" t="str">
        <f t="shared" si="6"/>
        <v/>
      </c>
      <c r="AC28" s="64" t="str">
        <f t="shared" si="6"/>
        <v/>
      </c>
      <c r="AD28" s="17" t="str">
        <f t="shared" si="6"/>
        <v/>
      </c>
      <c r="AE28" s="62" t="str">
        <f t="shared" si="6"/>
        <v/>
      </c>
      <c r="AF28" s="64" t="str">
        <f t="shared" si="6"/>
        <v/>
      </c>
      <c r="AG28" s="17" t="str">
        <f t="shared" si="6"/>
        <v/>
      </c>
      <c r="AH28" s="62" t="str">
        <f t="shared" si="6"/>
        <v/>
      </c>
      <c r="AI28" s="64" t="str">
        <f t="shared" si="6"/>
        <v/>
      </c>
      <c r="AJ28" s="17" t="str">
        <f t="shared" si="6"/>
        <v/>
      </c>
      <c r="AK28" s="62" t="str">
        <f t="shared" si="6"/>
        <v/>
      </c>
      <c r="AL28" s="64" t="str">
        <f t="shared" si="6"/>
        <v/>
      </c>
      <c r="AM28" s="17" t="str">
        <f t="shared" si="6"/>
        <v/>
      </c>
      <c r="AN28" s="74" t="str">
        <f t="shared" si="6"/>
        <v/>
      </c>
      <c r="AO28" s="79"/>
      <c r="AR28" s="29">
        <v>26</v>
      </c>
      <c r="AS28" s="30" t="str">
        <f>IF(AR28&lt;BB$2,VLOOKUP($AZ27,'Namen aus Sokr.'!$A:$D,3)," ")</f>
        <v xml:space="preserve"> </v>
      </c>
      <c r="AT28" s="30" t="str">
        <f>IF(AR28&lt;BB$2,VLOOKUP($AZ27,'Namen aus Sokr.'!$A:$D,4)," ")</f>
        <v xml:space="preserve"> </v>
      </c>
      <c r="AU28" s="40"/>
      <c r="AZ28" s="5" t="e">
        <f t="shared" si="0"/>
        <v>#VALUE!</v>
      </c>
    </row>
    <row r="29" spans="1:52" ht="15" customHeight="1" x14ac:dyDescent="0.25">
      <c r="F29" s="18"/>
      <c r="AR29" s="29">
        <v>27</v>
      </c>
      <c r="AS29" s="30" t="str">
        <f>IF(AR29&lt;BB$2,VLOOKUP($AZ28,'Namen aus Sokr.'!$A:$D,3)," ")</f>
        <v xml:space="preserve"> </v>
      </c>
      <c r="AT29" s="30" t="str">
        <f>IF(AR29&lt;BB$2,VLOOKUP($AZ28,'Namen aus Sokr.'!$A:$D,4)," ")</f>
        <v xml:space="preserve"> </v>
      </c>
      <c r="AU29" s="40"/>
      <c r="AZ29" s="5" t="e">
        <f t="shared" si="0"/>
        <v>#VALUE!</v>
      </c>
    </row>
    <row r="30" spans="1:52" ht="15" customHeight="1" x14ac:dyDescent="0.25">
      <c r="AO30" s="5"/>
      <c r="AR30" s="29">
        <v>28</v>
      </c>
      <c r="AS30" s="30" t="str">
        <f>IF(AR30&lt;BB$2,VLOOKUP($AZ29,'Namen aus Sokr.'!$A:$D,3)," ")</f>
        <v xml:space="preserve"> </v>
      </c>
      <c r="AT30" s="30" t="str">
        <f>IF(AR30&lt;BB$2,VLOOKUP($AZ29,'Namen aus Sokr.'!$A:$D,4)," ")</f>
        <v xml:space="preserve"> </v>
      </c>
      <c r="AU30" s="40"/>
      <c r="AZ30" s="5" t="e">
        <f t="shared" si="0"/>
        <v>#VALUE!</v>
      </c>
    </row>
    <row r="31" spans="1:52" ht="15" customHeight="1" x14ac:dyDescent="0.25">
      <c r="AR31" s="29">
        <v>29</v>
      </c>
      <c r="AS31" s="30" t="str">
        <f>IF(AR31&lt;BB$2,VLOOKUP($AZ30,'Namen aus Sokr.'!$A:$D,3)," ")</f>
        <v xml:space="preserve"> </v>
      </c>
      <c r="AT31" s="30" t="str">
        <f>IF(AR31&lt;BB$2,VLOOKUP($AZ30,'Namen aus Sokr.'!$A:$D,4)," ")</f>
        <v xml:space="preserve"> </v>
      </c>
      <c r="AU31" s="40"/>
    </row>
    <row r="32" spans="1:52" ht="15" customHeight="1" x14ac:dyDescent="0.25">
      <c r="AR32" s="29">
        <v>30</v>
      </c>
      <c r="AS32" s="30" t="str">
        <f>IF(AR32&lt;BB$2,VLOOKUP($AZ31,'Namen aus Sokr.'!$A:$D,3)," ")</f>
        <v xml:space="preserve"> </v>
      </c>
      <c r="AT32" s="30" t="str">
        <f>IF(AR32&lt;BB$2,VLOOKUP($AZ31,'Namen aus Sokr.'!$A:$D,4)," ")</f>
        <v xml:space="preserve"> </v>
      </c>
      <c r="AU32" s="40"/>
    </row>
    <row r="33" spans="44:45" x14ac:dyDescent="0.25">
      <c r="AR33" s="19"/>
      <c r="AS33" s="21"/>
    </row>
    <row r="34" spans="44:45" x14ac:dyDescent="0.25">
      <c r="AS34" s="21"/>
    </row>
    <row r="35" spans="44:45" x14ac:dyDescent="0.25">
      <c r="AS35" s="21"/>
    </row>
    <row r="36" spans="44:45" x14ac:dyDescent="0.25">
      <c r="AS36" s="21"/>
    </row>
    <row r="37" spans="44:45" x14ac:dyDescent="0.25">
      <c r="AS37" s="21"/>
    </row>
    <row r="38" spans="44:45" x14ac:dyDescent="0.25">
      <c r="AS38" s="21"/>
    </row>
    <row r="39" spans="44:45" x14ac:dyDescent="0.25">
      <c r="AS39" s="21"/>
    </row>
    <row r="40" spans="44:45" x14ac:dyDescent="0.25">
      <c r="AS40" s="21"/>
    </row>
    <row r="41" spans="44:45" x14ac:dyDescent="0.25">
      <c r="AS41" s="21"/>
    </row>
  </sheetData>
  <sheetProtection password="8BD8" sheet="1" objects="1" scenarios="1" selectLockedCells="1"/>
  <mergeCells count="46">
    <mergeCell ref="C13:C14"/>
    <mergeCell ref="I14:I17"/>
    <mergeCell ref="I19:I22"/>
    <mergeCell ref="I24:I27"/>
    <mergeCell ref="I4:I7"/>
    <mergeCell ref="B5:C5"/>
    <mergeCell ref="B6:C7"/>
    <mergeCell ref="B9:C9"/>
    <mergeCell ref="I9:I12"/>
    <mergeCell ref="B10:C11"/>
    <mergeCell ref="AK1:AK2"/>
    <mergeCell ref="AL1:AL2"/>
    <mergeCell ref="AM1:AM2"/>
    <mergeCell ref="AN1:AN2"/>
    <mergeCell ref="E2:F2"/>
    <mergeCell ref="I2:J2"/>
    <mergeCell ref="AE1:AE2"/>
    <mergeCell ref="AF1:AF2"/>
    <mergeCell ref="AG1:AG2"/>
    <mergeCell ref="AH1:AH2"/>
    <mergeCell ref="AI1:AI2"/>
    <mergeCell ref="AJ1:AJ2"/>
    <mergeCell ref="Y1:Y2"/>
    <mergeCell ref="Z1:Z2"/>
    <mergeCell ref="AA1:AA2"/>
    <mergeCell ref="AB1:AB2"/>
    <mergeCell ref="AC1:AC2"/>
    <mergeCell ref="AD1:AD2"/>
    <mergeCell ref="S1:S2"/>
    <mergeCell ref="T1:T2"/>
    <mergeCell ref="U1:U2"/>
    <mergeCell ref="V1:V2"/>
    <mergeCell ref="W1:W2"/>
    <mergeCell ref="X1:X2"/>
    <mergeCell ref="R1:R2"/>
    <mergeCell ref="B1:C2"/>
    <mergeCell ref="D1:D2"/>
    <mergeCell ref="E1:F1"/>
    <mergeCell ref="I1:J1"/>
    <mergeCell ref="K1:K2"/>
    <mergeCell ref="L1:L2"/>
    <mergeCell ref="M1:M2"/>
    <mergeCell ref="N1:N2"/>
    <mergeCell ref="O1:O2"/>
    <mergeCell ref="P1:P2"/>
    <mergeCell ref="Q1:Q2"/>
  </mergeCells>
  <pageMargins left="0.59055118110236227" right="0.59055118110236227" top="0.39370078740157483" bottom="0.39370078740157483" header="0.31496062992125984" footer="0"/>
  <pageSetup paperSize="9" fitToWidth="0" fitToHeight="0" pageOrder="overThenDown" orientation="landscape" r:id="rId1"/>
  <colBreaks count="1" manualBreakCount="1">
    <brk id="6" max="27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N40"/>
  <sheetViews>
    <sheetView showGridLines="0" workbookViewId="0">
      <selection activeCell="F2" sqref="F2:G2"/>
    </sheetView>
  </sheetViews>
  <sheetFormatPr baseColWidth="10" defaultRowHeight="14.25" x14ac:dyDescent="0.2"/>
  <cols>
    <col min="1" max="1" width="4.5" style="5" customWidth="1"/>
    <col min="2" max="2" width="11.125" style="5" customWidth="1"/>
    <col min="3" max="7" width="10.25" style="5" customWidth="1"/>
    <col min="8" max="8" width="4" style="5" customWidth="1"/>
    <col min="9" max="9" width="4.5" style="5" customWidth="1"/>
    <col min="10" max="10" width="4.375" style="5" customWidth="1"/>
    <col min="11" max="13" width="9" style="5" customWidth="1"/>
    <col min="14" max="14" width="4.5" style="5" customWidth="1"/>
    <col min="15" max="16384" width="11" style="5"/>
  </cols>
  <sheetData>
    <row r="1" spans="2:14" ht="15" thickBot="1" x14ac:dyDescent="0.25"/>
    <row r="2" spans="2:14" ht="32.25" customHeight="1" thickBot="1" x14ac:dyDescent="0.25">
      <c r="C2" s="143"/>
      <c r="D2" s="142"/>
      <c r="E2" s="144" t="s">
        <v>289</v>
      </c>
      <c r="F2" s="189" t="s">
        <v>271</v>
      </c>
      <c r="G2" s="190"/>
      <c r="J2" s="184" t="s">
        <v>79</v>
      </c>
      <c r="K2" s="185"/>
    </row>
    <row r="3" spans="2:14" ht="18.75" customHeight="1" x14ac:dyDescent="0.2">
      <c r="C3" s="31" t="s">
        <v>76</v>
      </c>
      <c r="D3" s="31" t="s">
        <v>76</v>
      </c>
      <c r="E3" s="31" t="s">
        <v>76</v>
      </c>
      <c r="F3" s="31" t="s">
        <v>76</v>
      </c>
      <c r="G3" s="31" t="s">
        <v>76</v>
      </c>
    </row>
    <row r="4" spans="2:14" ht="18.75" customHeight="1" x14ac:dyDescent="0.2">
      <c r="C4" s="32" t="s">
        <v>75</v>
      </c>
      <c r="D4" s="32" t="s">
        <v>75</v>
      </c>
      <c r="E4" s="32" t="s">
        <v>75</v>
      </c>
      <c r="F4" s="32" t="s">
        <v>75</v>
      </c>
      <c r="G4" s="32" t="s">
        <v>75</v>
      </c>
      <c r="J4" s="33" t="s">
        <v>75</v>
      </c>
      <c r="K4" s="182" t="s">
        <v>78</v>
      </c>
      <c r="L4" s="182"/>
      <c r="M4" s="182"/>
      <c r="N4" s="183"/>
    </row>
    <row r="5" spans="2:14" ht="18.75" customHeight="1" x14ac:dyDescent="0.2">
      <c r="C5" s="22"/>
      <c r="D5" s="22"/>
      <c r="E5" s="22"/>
      <c r="F5" s="22"/>
      <c r="G5" s="22"/>
      <c r="J5" s="34">
        <v>1</v>
      </c>
      <c r="K5" s="182" t="str">
        <f>Kategoriedaten!D5</f>
        <v>Aktives Zuhören</v>
      </c>
      <c r="L5" s="182"/>
      <c r="M5" s="182"/>
      <c r="N5" s="183"/>
    </row>
    <row r="6" spans="2:14" s="23" customFormat="1" ht="18.75" customHeight="1" x14ac:dyDescent="0.2">
      <c r="B6" s="191" t="s">
        <v>77</v>
      </c>
      <c r="C6" s="186"/>
      <c r="D6" s="186"/>
      <c r="E6" s="186"/>
      <c r="F6" s="186"/>
      <c r="G6" s="186"/>
      <c r="J6" s="34">
        <v>2</v>
      </c>
      <c r="K6" s="182" t="str">
        <f>Kategoriedaten!D10</f>
        <v>Ausdauer</v>
      </c>
      <c r="L6" s="182"/>
      <c r="M6" s="182"/>
      <c r="N6" s="183"/>
    </row>
    <row r="7" spans="2:14" s="23" customFormat="1" ht="18.75" customHeight="1" x14ac:dyDescent="0.2">
      <c r="B7" s="191"/>
      <c r="C7" s="187"/>
      <c r="D7" s="187"/>
      <c r="E7" s="187"/>
      <c r="F7" s="187"/>
      <c r="G7" s="187"/>
      <c r="J7" s="34">
        <v>3</v>
      </c>
      <c r="K7" s="182" t="str">
        <f>Kategoriedaten!D15</f>
        <v>Empathie</v>
      </c>
      <c r="L7" s="182"/>
      <c r="M7" s="182"/>
      <c r="N7" s="183"/>
    </row>
    <row r="8" spans="2:14" s="23" customFormat="1" ht="18.75" customHeight="1" x14ac:dyDescent="0.2">
      <c r="B8" s="191"/>
      <c r="C8" s="188"/>
      <c r="D8" s="188"/>
      <c r="E8" s="188"/>
      <c r="F8" s="188"/>
      <c r="G8" s="188"/>
      <c r="J8" s="34">
        <v>4</v>
      </c>
      <c r="K8" s="182" t="str">
        <f>Kategoriedaten!D20</f>
        <v>Forschende Haltung</v>
      </c>
      <c r="L8" s="182"/>
      <c r="M8" s="182"/>
      <c r="N8" s="183"/>
    </row>
    <row r="9" spans="2:14" ht="18.75" customHeight="1" x14ac:dyDescent="0.2">
      <c r="B9" s="24"/>
      <c r="C9" s="25"/>
      <c r="D9" s="25"/>
      <c r="E9" s="25"/>
      <c r="F9" s="25"/>
      <c r="G9" s="25"/>
      <c r="J9" s="34">
        <v>5</v>
      </c>
      <c r="K9" s="182" t="str">
        <f>Kategoriedaten!D25</f>
        <v>Klarheit in der Kommunikation</v>
      </c>
      <c r="L9" s="182"/>
      <c r="M9" s="182"/>
      <c r="N9" s="183"/>
    </row>
    <row r="10" spans="2:14" ht="18.75" customHeight="1" x14ac:dyDescent="0.2">
      <c r="B10" s="180" t="s">
        <v>0</v>
      </c>
      <c r="C10" s="178"/>
      <c r="D10" s="178"/>
      <c r="E10" s="178"/>
      <c r="F10" s="178"/>
      <c r="G10" s="178"/>
      <c r="J10" s="34">
        <v>6</v>
      </c>
      <c r="K10" s="182" t="str">
        <f>Kategoriedaten!D30</f>
        <v>Kooperation</v>
      </c>
      <c r="L10" s="182"/>
      <c r="M10" s="182"/>
      <c r="N10" s="183"/>
    </row>
    <row r="11" spans="2:14" ht="18.75" customHeight="1" x14ac:dyDescent="0.2">
      <c r="B11" s="181"/>
      <c r="C11" s="179"/>
      <c r="D11" s="179"/>
      <c r="E11" s="179"/>
      <c r="F11" s="179"/>
      <c r="G11" s="179"/>
      <c r="J11" s="34">
        <v>7</v>
      </c>
      <c r="K11" s="182" t="str">
        <f>Kategoriedaten!D35</f>
        <v>Kreativität</v>
      </c>
      <c r="L11" s="182"/>
      <c r="M11" s="182"/>
      <c r="N11" s="183"/>
    </row>
    <row r="12" spans="2:14" ht="18.75" customHeight="1" x14ac:dyDescent="0.2">
      <c r="B12" s="36" t="s">
        <v>103</v>
      </c>
      <c r="C12" s="58"/>
      <c r="D12" s="58"/>
      <c r="E12" s="58"/>
      <c r="F12" s="58"/>
      <c r="G12" s="58"/>
      <c r="J12" s="34">
        <v>8</v>
      </c>
      <c r="K12" s="182" t="str">
        <f>Kategoriedaten!D40</f>
        <v>Lernziel- und Prozessorientierung</v>
      </c>
      <c r="L12" s="182"/>
      <c r="M12" s="182"/>
      <c r="N12" s="183"/>
    </row>
    <row r="13" spans="2:14" ht="18.75" customHeight="1" x14ac:dyDescent="0.2">
      <c r="B13" s="180" t="s">
        <v>1</v>
      </c>
      <c r="C13" s="178"/>
      <c r="D13" s="178"/>
      <c r="E13" s="178"/>
      <c r="F13" s="178"/>
      <c r="G13" s="178"/>
      <c r="J13" s="34">
        <v>9</v>
      </c>
      <c r="K13" s="182" t="str">
        <f>Kategoriedaten!D45</f>
        <v>Offenheit</v>
      </c>
      <c r="L13" s="182"/>
      <c r="M13" s="182"/>
      <c r="N13" s="183"/>
    </row>
    <row r="14" spans="2:14" ht="18.75" customHeight="1" x14ac:dyDescent="0.2">
      <c r="B14" s="181"/>
      <c r="C14" s="179"/>
      <c r="D14" s="179"/>
      <c r="E14" s="179"/>
      <c r="F14" s="179"/>
      <c r="G14" s="179"/>
      <c r="J14" s="34">
        <v>10</v>
      </c>
      <c r="K14" s="182" t="str">
        <f>Kategoriedaten!D50</f>
        <v>Qualitätsorientierung</v>
      </c>
      <c r="L14" s="182"/>
      <c r="M14" s="182"/>
      <c r="N14" s="183"/>
    </row>
    <row r="15" spans="2:14" ht="18.75" customHeight="1" x14ac:dyDescent="0.2">
      <c r="B15" s="36" t="s">
        <v>104</v>
      </c>
      <c r="C15" s="58"/>
      <c r="D15" s="58"/>
      <c r="E15" s="58"/>
      <c r="F15" s="58"/>
      <c r="G15" s="58"/>
      <c r="J15" s="34">
        <v>11</v>
      </c>
      <c r="K15" s="182" t="str">
        <f>Kategoriedaten!D55</f>
        <v>Reflexion und Transferfähigkeit</v>
      </c>
      <c r="L15" s="182"/>
      <c r="M15" s="182"/>
      <c r="N15" s="183"/>
    </row>
    <row r="16" spans="2:14" ht="18.75" customHeight="1" x14ac:dyDescent="0.2">
      <c r="B16" s="180" t="s">
        <v>2</v>
      </c>
      <c r="C16" s="178"/>
      <c r="D16" s="178"/>
      <c r="E16" s="178"/>
      <c r="F16" s="178"/>
      <c r="G16" s="178"/>
      <c r="J16" s="34">
        <v>12</v>
      </c>
      <c r="K16" s="182" t="str">
        <f>Kategoriedaten!D60</f>
        <v>Risikoeinschätzung</v>
      </c>
      <c r="L16" s="182"/>
      <c r="M16" s="182"/>
      <c r="N16" s="183"/>
    </row>
    <row r="17" spans="2:14" ht="18.75" customHeight="1" x14ac:dyDescent="0.2">
      <c r="B17" s="181"/>
      <c r="C17" s="179"/>
      <c r="D17" s="179"/>
      <c r="E17" s="179"/>
      <c r="F17" s="179"/>
      <c r="G17" s="179"/>
      <c r="J17" s="34">
        <v>13</v>
      </c>
      <c r="K17" s="182" t="str">
        <f>Kategoriedaten!D65</f>
        <v>Staunen und Wissbegierde</v>
      </c>
      <c r="L17" s="182"/>
      <c r="M17" s="182"/>
      <c r="N17" s="183"/>
    </row>
    <row r="18" spans="2:14" ht="18.75" customHeight="1" x14ac:dyDescent="0.2">
      <c r="B18" s="36" t="s">
        <v>105</v>
      </c>
      <c r="C18" s="58"/>
      <c r="D18" s="58"/>
      <c r="E18" s="58"/>
      <c r="F18" s="58"/>
      <c r="G18" s="58"/>
      <c r="J18" s="34">
        <v>14</v>
      </c>
      <c r="K18" s="182" t="str">
        <f>Kategoriedaten!D70</f>
        <v>Vernetztes Denken</v>
      </c>
      <c r="L18" s="182"/>
      <c r="M18" s="182"/>
      <c r="N18" s="183"/>
    </row>
    <row r="19" spans="2:14" ht="18.75" customHeight="1" x14ac:dyDescent="0.2">
      <c r="B19" s="180" t="s">
        <v>3</v>
      </c>
      <c r="C19" s="178"/>
      <c r="D19" s="178"/>
      <c r="E19" s="178"/>
      <c r="F19" s="178"/>
      <c r="G19" s="178"/>
      <c r="J19" s="34">
        <v>15</v>
      </c>
      <c r="K19" s="182" t="str">
        <f>Kategoriedaten!D75</f>
        <v>Wahrnehmung mit allen Sinnen</v>
      </c>
      <c r="L19" s="182"/>
      <c r="M19" s="182"/>
      <c r="N19" s="183"/>
    </row>
    <row r="20" spans="2:14" ht="18.75" customHeight="1" x14ac:dyDescent="0.2">
      <c r="B20" s="181"/>
      <c r="C20" s="179"/>
      <c r="D20" s="179"/>
      <c r="E20" s="179"/>
      <c r="F20" s="179"/>
      <c r="G20" s="179"/>
      <c r="J20" s="34">
        <v>16</v>
      </c>
      <c r="K20" s="182" t="str">
        <f>Kategoriedaten!D80</f>
        <v>Zuerst denken, dann handeln</v>
      </c>
      <c r="L20" s="182"/>
      <c r="M20" s="182"/>
      <c r="N20" s="183"/>
    </row>
    <row r="21" spans="2:14" ht="18.75" customHeight="1" x14ac:dyDescent="0.2">
      <c r="B21" s="36" t="s">
        <v>106</v>
      </c>
      <c r="C21" s="58"/>
      <c r="D21" s="58"/>
      <c r="E21" s="58"/>
      <c r="F21" s="58"/>
      <c r="G21" s="58"/>
      <c r="J21" s="34">
        <v>17</v>
      </c>
      <c r="K21" s="182" t="str">
        <f>Kategoriedaten!D85</f>
        <v>Schulspezifische EDL-Kategorie</v>
      </c>
      <c r="L21" s="182"/>
      <c r="M21" s="182"/>
      <c r="N21" s="183"/>
    </row>
    <row r="22" spans="2:14" ht="24.75" customHeight="1" x14ac:dyDescent="0.2"/>
    <row r="23" spans="2:14" ht="24.75" customHeight="1" x14ac:dyDescent="0.2"/>
    <row r="24" spans="2:14" s="23" customFormat="1" ht="24.75" customHeight="1" x14ac:dyDescent="0.2"/>
    <row r="25" spans="2:14" s="23" customFormat="1" ht="24.75" customHeight="1" x14ac:dyDescent="0.2"/>
    <row r="26" spans="2:14" s="23" customFormat="1" ht="18.75" customHeight="1" x14ac:dyDescent="0.2"/>
    <row r="27" spans="2:14" s="23" customFormat="1" ht="18.75" customHeight="1" x14ac:dyDescent="0.2"/>
    <row r="28" spans="2:14" s="23" customFormat="1" ht="18.75" customHeight="1" x14ac:dyDescent="0.2"/>
    <row r="29" spans="2:14" s="23" customFormat="1" ht="18.75" customHeight="1" x14ac:dyDescent="0.2"/>
    <row r="30" spans="2:14" s="23" customFormat="1" ht="18.75" customHeight="1" x14ac:dyDescent="0.2"/>
    <row r="31" spans="2:14" s="23" customFormat="1" ht="18.75" customHeight="1" x14ac:dyDescent="0.2"/>
    <row r="32" spans="2:14" s="23" customFormat="1" ht="18.75" customHeight="1" x14ac:dyDescent="0.2"/>
    <row r="33" s="23" customFormat="1" ht="18.75" customHeight="1" x14ac:dyDescent="0.2"/>
    <row r="34" s="23" customFormat="1" ht="18.75" customHeight="1" x14ac:dyDescent="0.2"/>
    <row r="35" s="23" customFormat="1" ht="18.75" customHeight="1" x14ac:dyDescent="0.2"/>
    <row r="36" s="23" customFormat="1" ht="18.75" customHeight="1" x14ac:dyDescent="0.2"/>
    <row r="37" s="23" customFormat="1" ht="18.75" customHeight="1" x14ac:dyDescent="0.2"/>
    <row r="38" s="23" customFormat="1" ht="18.75" customHeight="1" x14ac:dyDescent="0.2"/>
    <row r="39" s="23" customFormat="1" ht="18.75" customHeight="1" x14ac:dyDescent="0.2"/>
    <row r="40" s="23" customFormat="1" ht="18.75" customHeight="1" x14ac:dyDescent="0.2"/>
  </sheetData>
  <sheetProtection password="8BD8" sheet="1" objects="1" scenarios="1" selectLockedCells="1"/>
  <mergeCells count="50">
    <mergeCell ref="K21:N21"/>
    <mergeCell ref="K5:N5"/>
    <mergeCell ref="K6:N6"/>
    <mergeCell ref="K7:N7"/>
    <mergeCell ref="K8:N8"/>
    <mergeCell ref="K15:N15"/>
    <mergeCell ref="K16:N16"/>
    <mergeCell ref="K17:N17"/>
    <mergeCell ref="K18:N18"/>
    <mergeCell ref="K19:N19"/>
    <mergeCell ref="K20:N20"/>
    <mergeCell ref="K9:N9"/>
    <mergeCell ref="K13:N13"/>
    <mergeCell ref="K14:N14"/>
    <mergeCell ref="K12:N12"/>
    <mergeCell ref="B6:B8"/>
    <mergeCell ref="C6:C8"/>
    <mergeCell ref="D6:D8"/>
    <mergeCell ref="E6:E8"/>
    <mergeCell ref="F6:F8"/>
    <mergeCell ref="B13:B14"/>
    <mergeCell ref="C13:C14"/>
    <mergeCell ref="B10:B11"/>
    <mergeCell ref="C10:C11"/>
    <mergeCell ref="F10:F11"/>
    <mergeCell ref="K4:N4"/>
    <mergeCell ref="D10:D11"/>
    <mergeCell ref="E10:E11"/>
    <mergeCell ref="J2:K2"/>
    <mergeCell ref="G6:G8"/>
    <mergeCell ref="K10:N10"/>
    <mergeCell ref="K11:N11"/>
    <mergeCell ref="G10:G11"/>
    <mergeCell ref="F2:G2"/>
    <mergeCell ref="G13:G14"/>
    <mergeCell ref="F13:F14"/>
    <mergeCell ref="E13:E14"/>
    <mergeCell ref="D13:D14"/>
    <mergeCell ref="G16:G17"/>
    <mergeCell ref="G19:G20"/>
    <mergeCell ref="B16:B17"/>
    <mergeCell ref="C16:C17"/>
    <mergeCell ref="D16:D17"/>
    <mergeCell ref="E16:E17"/>
    <mergeCell ref="F16:F17"/>
    <mergeCell ref="B19:B20"/>
    <mergeCell ref="C19:C20"/>
    <mergeCell ref="D19:D20"/>
    <mergeCell ref="E19:E20"/>
    <mergeCell ref="F19:F20"/>
  </mergeCells>
  <pageMargins left="0.9055118110236221" right="0.70866141732283472" top="1.1811023622047245" bottom="0.78740157480314965" header="0.31496062992125984" footer="0.31496062992125984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41"/>
  <sheetViews>
    <sheetView topLeftCell="B1" workbookViewId="0">
      <selection activeCell="C9" sqref="C9"/>
    </sheetView>
  </sheetViews>
  <sheetFormatPr baseColWidth="10" defaultRowHeight="14.25" x14ac:dyDescent="0.2"/>
  <cols>
    <col min="1" max="1" width="1.125" style="49" customWidth="1"/>
    <col min="2" max="2" width="3.75" style="5" customWidth="1"/>
    <col min="3" max="3" width="86.875" style="5" customWidth="1"/>
    <col min="4" max="4" width="27.25" style="5" customWidth="1"/>
    <col min="5" max="5" width="1.5" style="5" customWidth="1"/>
    <col min="6" max="6" width="44.75" style="5" customWidth="1"/>
    <col min="7" max="16384" width="11" style="5"/>
  </cols>
  <sheetData>
    <row r="1" spans="1:10" ht="12.75" customHeight="1" thickBot="1" x14ac:dyDescent="0.25">
      <c r="A1" s="37"/>
      <c r="B1" s="26"/>
      <c r="C1" s="26"/>
      <c r="D1" s="26"/>
      <c r="E1" s="92"/>
      <c r="F1" s="86"/>
    </row>
    <row r="2" spans="1:10" ht="33.75" customHeight="1" thickBot="1" x14ac:dyDescent="0.25">
      <c r="A2" s="37"/>
      <c r="B2" s="35"/>
      <c r="C2" s="39" t="s">
        <v>283</v>
      </c>
      <c r="D2" s="56" t="s">
        <v>79</v>
      </c>
      <c r="E2" s="92"/>
      <c r="F2" s="86"/>
    </row>
    <row r="3" spans="1:10" x14ac:dyDescent="0.2">
      <c r="A3" s="37"/>
      <c r="B3" s="26"/>
      <c r="C3" s="26"/>
      <c r="D3" s="26"/>
      <c r="E3" s="92"/>
      <c r="F3" s="86"/>
    </row>
    <row r="4" spans="1:10" ht="14.25" customHeight="1" x14ac:dyDescent="0.2">
      <c r="A4" s="38"/>
      <c r="B4" s="129" t="s">
        <v>85</v>
      </c>
      <c r="C4" s="130" t="str">
        <f>Kategoriedaten!D85</f>
        <v>Schulspezifische EDL-Kategorie</v>
      </c>
      <c r="D4" s="131" t="s">
        <v>183</v>
      </c>
      <c r="E4" s="92"/>
      <c r="F4" s="86"/>
      <c r="J4" s="8"/>
    </row>
    <row r="5" spans="1:10" ht="12" customHeight="1" x14ac:dyDescent="0.2">
      <c r="A5" s="38"/>
      <c r="B5" s="129"/>
      <c r="C5" s="83" t="s">
        <v>184</v>
      </c>
      <c r="D5" s="84" t="s">
        <v>185</v>
      </c>
      <c r="E5" s="92"/>
      <c r="F5" s="86"/>
      <c r="J5" s="8"/>
    </row>
    <row r="6" spans="1:10" ht="31.5" customHeight="1" x14ac:dyDescent="0.2">
      <c r="A6" s="38"/>
      <c r="B6" s="129" t="s">
        <v>21</v>
      </c>
      <c r="C6" s="52" t="s">
        <v>275</v>
      </c>
      <c r="D6" s="52" t="s">
        <v>272</v>
      </c>
      <c r="E6" s="93" t="str">
        <f>IF(AND(C6&lt;&gt;"",D6=""),"Kurzbezeichnung fehlt noch!      ","")</f>
        <v/>
      </c>
      <c r="F6" s="89" t="str">
        <f>IF(LEN(D6)&gt;30,CONCATENATE("Kurzbezeichnung für Sokrates um ",LEN(D6)-30," Zeichen zu lang!"),"")</f>
        <v/>
      </c>
    </row>
    <row r="7" spans="1:10" ht="31.5" customHeight="1" x14ac:dyDescent="0.2">
      <c r="A7" s="38"/>
      <c r="B7" s="129" t="s">
        <v>22</v>
      </c>
      <c r="C7" s="52" t="s">
        <v>276</v>
      </c>
      <c r="D7" s="52" t="s">
        <v>273</v>
      </c>
      <c r="E7" s="93" t="str">
        <f>IF(AND(C7&lt;&gt;"",D7=""),"Kurzbezeichnung fehlt noch!      ","")</f>
        <v/>
      </c>
      <c r="F7" s="89" t="str">
        <f>IF(LEN(D7)&gt;30,CONCATENATE("Kurzbezeichnung für Sokrates um ",LEN(D7)-30," Zeichen zu lang!"),"")</f>
        <v/>
      </c>
    </row>
    <row r="8" spans="1:10" ht="31.5" customHeight="1" x14ac:dyDescent="0.2">
      <c r="A8" s="38"/>
      <c r="B8" s="129" t="s">
        <v>23</v>
      </c>
      <c r="C8" s="52" t="s">
        <v>277</v>
      </c>
      <c r="D8" s="52" t="s">
        <v>274</v>
      </c>
      <c r="E8" s="93" t="str">
        <f>IF(AND(C8&lt;&gt;"",D8=""),"Kurzbezeichnung fehlt noch!      ","")</f>
        <v/>
      </c>
      <c r="F8" s="89" t="str">
        <f>IF(LEN(D8)&gt;30,CONCATENATE("Kurzbezeichnung für Sokrates um ",LEN(D8)-30," Zeichen zu lang!"),"")</f>
        <v/>
      </c>
    </row>
    <row r="9" spans="1:10" ht="31.5" customHeight="1" x14ac:dyDescent="0.2">
      <c r="A9" s="38"/>
      <c r="B9" s="129" t="s">
        <v>24</v>
      </c>
      <c r="C9" s="52" t="s">
        <v>279</v>
      </c>
      <c r="D9" s="52" t="s">
        <v>280</v>
      </c>
      <c r="E9" s="93" t="str">
        <f>IF(AND(C9&lt;&gt;"",D9=""),"Kurzbezeichnung fehlt noch!      ","")</f>
        <v/>
      </c>
      <c r="F9" s="89" t="str">
        <f>IF(LEN(D9)&gt;30,CONCATENATE("Kurzbezeichnung für Sokrates um ",LEN(D9)-30," Zeichen zu lang!"),"")</f>
        <v/>
      </c>
    </row>
    <row r="10" spans="1:10" ht="23.25" x14ac:dyDescent="0.2">
      <c r="A10" s="94"/>
      <c r="B10" s="132"/>
      <c r="C10" s="133"/>
      <c r="D10" s="133"/>
      <c r="E10" s="134"/>
      <c r="F10" s="88"/>
    </row>
    <row r="11" spans="1:10" ht="18" x14ac:dyDescent="0.2">
      <c r="A11" s="85"/>
      <c r="B11" s="90" t="str">
        <f>IF(LEN(C6)&gt;101,"!","")</f>
        <v/>
      </c>
      <c r="C11" s="91" t="str">
        <f>IF(LEN(C6)&gt;101,"Nur als Hinweis: Text in 17.1 länger als beim EDL-Textbaustein 15.4","")</f>
        <v/>
      </c>
      <c r="D11" s="91"/>
      <c r="E11" s="88"/>
      <c r="F11" s="86"/>
    </row>
    <row r="12" spans="1:10" ht="18" x14ac:dyDescent="0.2">
      <c r="A12" s="85"/>
      <c r="B12" s="90" t="str">
        <f>IF(LEN(C7)&gt;101,"!","")</f>
        <v/>
      </c>
      <c r="C12" s="91" t="str">
        <f>IF(LEN(C7)&gt;101,"Nur als Hinweis: Text in 17.2 länger als beim EDL-Textbaustein 15.4","")</f>
        <v/>
      </c>
      <c r="D12" s="91"/>
      <c r="E12" s="88"/>
      <c r="F12" s="86"/>
    </row>
    <row r="13" spans="1:10" ht="18" x14ac:dyDescent="0.2">
      <c r="A13" s="85"/>
      <c r="B13" s="90" t="str">
        <f>IF(LEN(C8)&gt;101,"!","")</f>
        <v/>
      </c>
      <c r="C13" s="91" t="str">
        <f>IF(LEN(C8)&gt;101,"Nur als Hinweis: Text in 17.3 länger als beim EDL-Textbaustein 15.4","")</f>
        <v/>
      </c>
      <c r="D13" s="91"/>
      <c r="E13" s="88"/>
      <c r="F13" s="86"/>
    </row>
    <row r="14" spans="1:10" ht="18" x14ac:dyDescent="0.2">
      <c r="A14" s="87"/>
      <c r="B14" s="90" t="str">
        <f>IF(LEN(C9)&gt;101,"!","")</f>
        <v/>
      </c>
      <c r="C14" s="91" t="str">
        <f>IF(LEN(C9)&gt;101,"Nur als Hinweis: Text in 17.4 länger als beim EDL-Textbaustein 15.4","")</f>
        <v/>
      </c>
      <c r="D14" s="91"/>
      <c r="E14" s="88"/>
      <c r="F14" s="86"/>
    </row>
    <row r="15" spans="1:10" x14ac:dyDescent="0.2">
      <c r="A15" s="87"/>
      <c r="B15" s="86"/>
      <c r="C15" s="86"/>
      <c r="D15" s="86"/>
      <c r="E15" s="88"/>
      <c r="F15" s="86"/>
    </row>
    <row r="16" spans="1:10" x14ac:dyDescent="0.2">
      <c r="A16" s="87"/>
      <c r="B16" s="86"/>
      <c r="C16" s="86"/>
      <c r="D16" s="86"/>
      <c r="E16" s="88"/>
      <c r="F16" s="86"/>
    </row>
    <row r="17" spans="1:6" x14ac:dyDescent="0.2">
      <c r="A17" s="87"/>
      <c r="B17" s="86"/>
      <c r="C17" s="86"/>
      <c r="D17" s="86"/>
      <c r="E17" s="88"/>
      <c r="F17" s="86"/>
    </row>
    <row r="18" spans="1:6" x14ac:dyDescent="0.2">
      <c r="A18" s="87"/>
      <c r="B18" s="86"/>
      <c r="C18" s="86"/>
      <c r="D18" s="86"/>
      <c r="E18" s="88"/>
      <c r="F18" s="86"/>
    </row>
    <row r="19" spans="1:6" x14ac:dyDescent="0.2">
      <c r="A19" s="87"/>
      <c r="B19" s="86"/>
      <c r="C19" s="86"/>
      <c r="D19" s="86"/>
      <c r="E19" s="88"/>
      <c r="F19" s="86"/>
    </row>
    <row r="20" spans="1:6" x14ac:dyDescent="0.2">
      <c r="A20" s="87"/>
      <c r="B20" s="86"/>
      <c r="C20" s="86"/>
      <c r="D20" s="86"/>
      <c r="E20" s="88"/>
      <c r="F20" s="86"/>
    </row>
    <row r="21" spans="1:6" x14ac:dyDescent="0.2">
      <c r="A21" s="87"/>
      <c r="B21" s="86"/>
      <c r="C21" s="86"/>
      <c r="D21" s="86"/>
      <c r="E21" s="88"/>
      <c r="F21" s="86"/>
    </row>
    <row r="22" spans="1:6" x14ac:dyDescent="0.2">
      <c r="A22" s="87"/>
      <c r="B22" s="86"/>
      <c r="C22" s="86"/>
      <c r="D22" s="86"/>
      <c r="E22" s="88"/>
      <c r="F22" s="86"/>
    </row>
    <row r="23" spans="1:6" x14ac:dyDescent="0.2">
      <c r="A23" s="87"/>
      <c r="B23" s="86"/>
      <c r="C23" s="86"/>
      <c r="D23" s="86"/>
      <c r="E23" s="88"/>
      <c r="F23" s="86"/>
    </row>
    <row r="24" spans="1:6" x14ac:dyDescent="0.2">
      <c r="A24" s="87"/>
      <c r="B24" s="86"/>
      <c r="C24" s="86"/>
      <c r="D24" s="86"/>
      <c r="E24" s="88"/>
      <c r="F24" s="86"/>
    </row>
    <row r="25" spans="1:6" x14ac:dyDescent="0.2">
      <c r="A25" s="87"/>
      <c r="B25" s="86"/>
      <c r="C25" s="86"/>
      <c r="D25" s="86"/>
      <c r="E25" s="88"/>
      <c r="F25" s="86"/>
    </row>
    <row r="26" spans="1:6" x14ac:dyDescent="0.2">
      <c r="A26" s="87"/>
      <c r="B26" s="86"/>
      <c r="C26" s="86"/>
      <c r="D26" s="86"/>
      <c r="E26" s="88"/>
      <c r="F26" s="86"/>
    </row>
    <row r="27" spans="1:6" x14ac:dyDescent="0.2">
      <c r="A27" s="87"/>
      <c r="B27" s="86"/>
      <c r="C27" s="86"/>
      <c r="D27" s="86"/>
      <c r="E27" s="88"/>
      <c r="F27" s="86"/>
    </row>
    <row r="28" spans="1:6" x14ac:dyDescent="0.2">
      <c r="A28" s="87"/>
      <c r="B28" s="86"/>
      <c r="C28" s="86"/>
      <c r="D28" s="86"/>
      <c r="E28" s="88"/>
      <c r="F28" s="86"/>
    </row>
    <row r="29" spans="1:6" x14ac:dyDescent="0.2">
      <c r="A29" s="87"/>
      <c r="B29" s="86"/>
      <c r="C29" s="86"/>
      <c r="D29" s="86"/>
      <c r="E29" s="88"/>
      <c r="F29" s="86"/>
    </row>
    <row r="30" spans="1:6" x14ac:dyDescent="0.2">
      <c r="A30" s="87"/>
      <c r="B30" s="86"/>
      <c r="C30" s="86"/>
      <c r="D30" s="86"/>
      <c r="E30" s="88"/>
      <c r="F30" s="86"/>
    </row>
    <row r="31" spans="1:6" x14ac:dyDescent="0.2">
      <c r="A31" s="87"/>
      <c r="B31" s="86"/>
      <c r="C31" s="86"/>
      <c r="D31" s="86"/>
      <c r="E31" s="88"/>
      <c r="F31" s="86"/>
    </row>
    <row r="32" spans="1:6" x14ac:dyDescent="0.2">
      <c r="A32" s="87"/>
      <c r="B32" s="86"/>
      <c r="C32" s="86"/>
      <c r="D32" s="86"/>
      <c r="E32" s="88"/>
      <c r="F32" s="86"/>
    </row>
    <row r="33" spans="1:6" x14ac:dyDescent="0.2">
      <c r="A33" s="87"/>
      <c r="B33" s="86"/>
      <c r="C33" s="86"/>
      <c r="D33" s="86"/>
      <c r="E33" s="88"/>
      <c r="F33" s="86"/>
    </row>
    <row r="34" spans="1:6" x14ac:dyDescent="0.2">
      <c r="A34" s="87"/>
      <c r="B34" s="86"/>
      <c r="C34" s="86"/>
      <c r="D34" s="86"/>
      <c r="E34" s="88"/>
      <c r="F34" s="86"/>
    </row>
    <row r="35" spans="1:6" x14ac:dyDescent="0.2">
      <c r="A35" s="87"/>
      <c r="B35" s="86"/>
      <c r="C35" s="86"/>
      <c r="D35" s="86"/>
      <c r="E35" s="88"/>
      <c r="F35" s="86"/>
    </row>
    <row r="36" spans="1:6" x14ac:dyDescent="0.2">
      <c r="A36" s="87"/>
      <c r="B36" s="86"/>
      <c r="C36" s="86"/>
      <c r="D36" s="86"/>
      <c r="E36" s="88"/>
      <c r="F36" s="86"/>
    </row>
    <row r="37" spans="1:6" x14ac:dyDescent="0.2">
      <c r="A37" s="87"/>
      <c r="B37" s="86"/>
      <c r="C37" s="86"/>
      <c r="D37" s="86"/>
      <c r="E37" s="88"/>
      <c r="F37" s="86"/>
    </row>
    <row r="38" spans="1:6" x14ac:dyDescent="0.2">
      <c r="A38" s="87"/>
      <c r="B38" s="86"/>
      <c r="C38" s="86"/>
      <c r="D38" s="86"/>
      <c r="E38" s="88"/>
      <c r="F38" s="86"/>
    </row>
    <row r="39" spans="1:6" x14ac:dyDescent="0.2">
      <c r="A39" s="87"/>
      <c r="B39" s="86"/>
      <c r="C39" s="86"/>
      <c r="D39" s="86"/>
      <c r="E39" s="88"/>
      <c r="F39" s="86"/>
    </row>
    <row r="40" spans="1:6" x14ac:dyDescent="0.2">
      <c r="A40" s="87"/>
      <c r="B40" s="86"/>
      <c r="C40" s="86"/>
      <c r="D40" s="86"/>
      <c r="E40" s="88"/>
      <c r="F40" s="86"/>
    </row>
    <row r="41" spans="1:6" x14ac:dyDescent="0.2">
      <c r="E41" s="88"/>
      <c r="F41" s="86"/>
    </row>
  </sheetData>
  <sheetProtection password="8BD8" sheet="1" objects="1" scenarios="1" selectLockedCells="1"/>
  <pageMargins left="0.7" right="0.7" top="0.78740157499999996" bottom="0.78740157499999996" header="0.3" footer="0.3"/>
  <pageSetup paperSize="9" orientation="landscape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121"/>
  <sheetViews>
    <sheetView topLeftCell="B49" zoomScaleNormal="100" workbookViewId="0">
      <selection activeCell="D54" sqref="D54"/>
    </sheetView>
  </sheetViews>
  <sheetFormatPr baseColWidth="10" defaultRowHeight="14.25" x14ac:dyDescent="0.2"/>
  <cols>
    <col min="1" max="1" width="3.625" style="49" hidden="1" customWidth="1"/>
    <col min="2" max="2" width="4.5" style="49" customWidth="1"/>
    <col min="3" max="3" width="4.875" style="5" customWidth="1"/>
    <col min="4" max="4" width="87.125" style="5" customWidth="1"/>
    <col min="5" max="5" width="25.75" style="5" customWidth="1"/>
    <col min="6" max="6" width="9.375" style="5" customWidth="1"/>
    <col min="7" max="7" width="42" style="5" customWidth="1"/>
    <col min="8" max="16384" width="11" style="5"/>
  </cols>
  <sheetData>
    <row r="1" spans="1:10" ht="20.25" customHeight="1" thickBot="1" x14ac:dyDescent="0.25">
      <c r="A1" s="37"/>
      <c r="B1" s="37"/>
      <c r="C1" s="26"/>
      <c r="D1" s="26"/>
      <c r="E1" s="135" t="s">
        <v>79</v>
      </c>
      <c r="F1" s="40"/>
      <c r="G1" s="101"/>
    </row>
    <row r="2" spans="1:10" ht="23.25" customHeight="1" thickBot="1" x14ac:dyDescent="0.25">
      <c r="A2" s="37"/>
      <c r="B2" s="37"/>
      <c r="C2" s="138"/>
      <c r="D2" s="139" t="s">
        <v>281</v>
      </c>
      <c r="E2" s="140" t="s">
        <v>183</v>
      </c>
      <c r="F2" s="40"/>
      <c r="G2" s="101"/>
    </row>
    <row r="3" spans="1:10" ht="20.25" hidden="1" x14ac:dyDescent="0.3">
      <c r="A3" s="37"/>
      <c r="B3" s="37"/>
      <c r="C3" s="136"/>
      <c r="D3" s="137" t="s">
        <v>98</v>
      </c>
      <c r="E3" s="102"/>
      <c r="F3" s="40"/>
      <c r="G3" s="101"/>
    </row>
    <row r="4" spans="1:10" ht="13.5" hidden="1" customHeight="1" x14ac:dyDescent="0.3">
      <c r="A4" s="37"/>
      <c r="B4" s="37"/>
      <c r="C4" s="103"/>
      <c r="D4" s="102"/>
      <c r="E4" s="102"/>
      <c r="F4" s="40"/>
      <c r="G4" s="101"/>
    </row>
    <row r="5" spans="1:10" ht="15.95" customHeight="1" x14ac:dyDescent="0.2">
      <c r="A5" s="38">
        <v>1</v>
      </c>
      <c r="B5" s="38"/>
      <c r="C5" s="118" t="s">
        <v>186</v>
      </c>
      <c r="D5" s="119" t="s">
        <v>6</v>
      </c>
      <c r="E5" s="120"/>
      <c r="F5" s="40"/>
      <c r="G5" s="101"/>
      <c r="J5" s="8"/>
    </row>
    <row r="6" spans="1:10" ht="15.95" customHeight="1" x14ac:dyDescent="0.2">
      <c r="A6" s="38">
        <f>A5+0.1</f>
        <v>1.1000000000000001</v>
      </c>
      <c r="B6" s="38"/>
      <c r="C6" s="121" t="s">
        <v>187</v>
      </c>
      <c r="D6" s="122" t="s">
        <v>32</v>
      </c>
      <c r="E6" s="120" t="s">
        <v>128</v>
      </c>
      <c r="F6" s="40"/>
      <c r="G6" s="101"/>
    </row>
    <row r="7" spans="1:10" ht="15.95" customHeight="1" x14ac:dyDescent="0.2">
      <c r="A7" s="38">
        <f>A6+0.1</f>
        <v>1.2000000000000002</v>
      </c>
      <c r="B7" s="38"/>
      <c r="C7" s="121" t="s">
        <v>188</v>
      </c>
      <c r="D7" s="122" t="s">
        <v>33</v>
      </c>
      <c r="E7" s="120" t="s">
        <v>129</v>
      </c>
      <c r="F7" s="40"/>
      <c r="G7" s="101"/>
    </row>
    <row r="8" spans="1:10" ht="15.95" customHeight="1" x14ac:dyDescent="0.2">
      <c r="A8" s="38">
        <f>A7+0.1</f>
        <v>1.3000000000000003</v>
      </c>
      <c r="B8" s="38"/>
      <c r="C8" s="121" t="s">
        <v>189</v>
      </c>
      <c r="D8" s="122" t="s">
        <v>34</v>
      </c>
      <c r="E8" s="120" t="s">
        <v>130</v>
      </c>
      <c r="F8" s="40"/>
      <c r="G8" s="101"/>
    </row>
    <row r="9" spans="1:10" ht="15.95" customHeight="1" x14ac:dyDescent="0.2">
      <c r="A9" s="38">
        <f>A8+0.1</f>
        <v>1.4000000000000004</v>
      </c>
      <c r="B9" s="38"/>
      <c r="C9" s="121" t="s">
        <v>190</v>
      </c>
      <c r="D9" s="122" t="s">
        <v>110</v>
      </c>
      <c r="E9" s="120" t="s">
        <v>131</v>
      </c>
      <c r="F9" s="40"/>
      <c r="G9" s="101"/>
    </row>
    <row r="10" spans="1:10" ht="15.95" customHeight="1" x14ac:dyDescent="0.2">
      <c r="A10" s="38">
        <f>A5+1</f>
        <v>2</v>
      </c>
      <c r="B10" s="38"/>
      <c r="C10" s="118" t="s">
        <v>191</v>
      </c>
      <c r="D10" s="119" t="s">
        <v>4</v>
      </c>
      <c r="E10" s="120"/>
      <c r="F10" s="40"/>
      <c r="G10" s="101"/>
    </row>
    <row r="11" spans="1:10" ht="15.95" customHeight="1" x14ac:dyDescent="0.2">
      <c r="A11" s="38">
        <f>A10+0.1</f>
        <v>2.1</v>
      </c>
      <c r="B11" s="38"/>
      <c r="C11" s="121" t="s">
        <v>192</v>
      </c>
      <c r="D11" s="122" t="s">
        <v>107</v>
      </c>
      <c r="E11" s="120" t="s">
        <v>121</v>
      </c>
      <c r="F11" s="40"/>
      <c r="G11" s="101"/>
    </row>
    <row r="12" spans="1:10" ht="15.95" customHeight="1" x14ac:dyDescent="0.2">
      <c r="A12" s="38">
        <f>A11+0.1</f>
        <v>2.2000000000000002</v>
      </c>
      <c r="B12" s="38"/>
      <c r="C12" s="121" t="s">
        <v>193</v>
      </c>
      <c r="D12" s="122" t="s">
        <v>28</v>
      </c>
      <c r="E12" s="120" t="s">
        <v>122</v>
      </c>
      <c r="F12" s="40"/>
      <c r="G12" s="101"/>
    </row>
    <row r="13" spans="1:10" ht="15.95" customHeight="1" x14ac:dyDescent="0.2">
      <c r="A13" s="38">
        <f>A12+0.1</f>
        <v>2.3000000000000003</v>
      </c>
      <c r="B13" s="38"/>
      <c r="C13" s="121" t="s">
        <v>194</v>
      </c>
      <c r="D13" s="122" t="s">
        <v>290</v>
      </c>
      <c r="E13" s="120" t="s">
        <v>120</v>
      </c>
      <c r="F13" s="40"/>
      <c r="G13" s="101"/>
    </row>
    <row r="14" spans="1:10" ht="15.95" customHeight="1" x14ac:dyDescent="0.2">
      <c r="A14" s="38">
        <f>A13+0.1</f>
        <v>2.4000000000000004</v>
      </c>
      <c r="B14" s="38"/>
      <c r="C14" s="121" t="s">
        <v>195</v>
      </c>
      <c r="D14" s="122" t="s">
        <v>108</v>
      </c>
      <c r="E14" s="120" t="s">
        <v>123</v>
      </c>
      <c r="F14" s="40"/>
      <c r="G14" s="101"/>
    </row>
    <row r="15" spans="1:10" ht="15.95" customHeight="1" x14ac:dyDescent="0.2">
      <c r="A15" s="38">
        <f>A10+1</f>
        <v>3</v>
      </c>
      <c r="B15" s="38"/>
      <c r="C15" s="118" t="s">
        <v>196</v>
      </c>
      <c r="D15" s="119" t="s">
        <v>17</v>
      </c>
      <c r="E15" s="120"/>
      <c r="F15" s="40"/>
      <c r="G15" s="101"/>
    </row>
    <row r="16" spans="1:10" ht="15.95" customHeight="1" x14ac:dyDescent="0.2">
      <c r="A16" s="38">
        <f>A15+0.1</f>
        <v>3.1</v>
      </c>
      <c r="B16" s="38"/>
      <c r="C16" s="121" t="s">
        <v>197</v>
      </c>
      <c r="D16" s="122" t="s">
        <v>65</v>
      </c>
      <c r="E16" s="120" t="s">
        <v>171</v>
      </c>
      <c r="F16" s="40"/>
      <c r="G16" s="101"/>
    </row>
    <row r="17" spans="1:7" ht="15.95" customHeight="1" x14ac:dyDescent="0.2">
      <c r="A17" s="38">
        <f>A16+0.1</f>
        <v>3.2</v>
      </c>
      <c r="B17" s="38"/>
      <c r="C17" s="121" t="s">
        <v>198</v>
      </c>
      <c r="D17" s="122" t="s">
        <v>118</v>
      </c>
      <c r="E17" s="120" t="s">
        <v>173</v>
      </c>
      <c r="F17" s="40"/>
      <c r="G17" s="101"/>
    </row>
    <row r="18" spans="1:7" ht="15.95" customHeight="1" x14ac:dyDescent="0.2">
      <c r="A18" s="38">
        <f>A17+0.1</f>
        <v>3.3000000000000003</v>
      </c>
      <c r="B18" s="38"/>
      <c r="C18" s="121" t="s">
        <v>199</v>
      </c>
      <c r="D18" s="122" t="s">
        <v>66</v>
      </c>
      <c r="E18" s="120" t="s">
        <v>172</v>
      </c>
      <c r="F18" s="40"/>
      <c r="G18" s="101"/>
    </row>
    <row r="19" spans="1:7" ht="15.95" customHeight="1" x14ac:dyDescent="0.2">
      <c r="A19" s="38">
        <f>A18+0.1</f>
        <v>3.4000000000000004</v>
      </c>
      <c r="B19" s="38"/>
      <c r="C19" s="121" t="s">
        <v>200</v>
      </c>
      <c r="D19" s="122" t="s">
        <v>67</v>
      </c>
      <c r="E19" s="120" t="s">
        <v>174</v>
      </c>
      <c r="F19" s="40"/>
      <c r="G19" s="101"/>
    </row>
    <row r="20" spans="1:7" ht="15.95" customHeight="1" x14ac:dyDescent="0.2">
      <c r="A20" s="38">
        <f>A15+1</f>
        <v>4</v>
      </c>
      <c r="B20" s="38"/>
      <c r="C20" s="118" t="s">
        <v>201</v>
      </c>
      <c r="D20" s="119" t="s">
        <v>10</v>
      </c>
      <c r="E20" s="120"/>
      <c r="F20" s="40"/>
      <c r="G20" s="101"/>
    </row>
    <row r="21" spans="1:7" ht="15.95" customHeight="1" x14ac:dyDescent="0.2">
      <c r="A21" s="38">
        <f>A20+0.1</f>
        <v>4.0999999999999996</v>
      </c>
      <c r="B21" s="38"/>
      <c r="C21" s="121" t="s">
        <v>202</v>
      </c>
      <c r="D21" s="122" t="s">
        <v>111</v>
      </c>
      <c r="E21" s="120" t="s">
        <v>144</v>
      </c>
      <c r="F21" s="40"/>
      <c r="G21" s="101"/>
    </row>
    <row r="22" spans="1:7" ht="15.95" customHeight="1" x14ac:dyDescent="0.2">
      <c r="A22" s="38">
        <f>A21+0.1</f>
        <v>4.1999999999999993</v>
      </c>
      <c r="B22" s="38"/>
      <c r="C22" s="121" t="s">
        <v>203</v>
      </c>
      <c r="D22" s="122" t="s">
        <v>47</v>
      </c>
      <c r="E22" s="120" t="s">
        <v>146</v>
      </c>
      <c r="F22" s="40"/>
      <c r="G22" s="101"/>
    </row>
    <row r="23" spans="1:7" ht="15.95" customHeight="1" x14ac:dyDescent="0.2">
      <c r="A23" s="38">
        <f>A22+0.1</f>
        <v>4.2999999999999989</v>
      </c>
      <c r="B23" s="38"/>
      <c r="C23" s="121" t="s">
        <v>204</v>
      </c>
      <c r="D23" s="122" t="s">
        <v>46</v>
      </c>
      <c r="E23" s="120" t="s">
        <v>145</v>
      </c>
      <c r="F23" s="40"/>
      <c r="G23" s="101"/>
    </row>
    <row r="24" spans="1:7" ht="15.95" customHeight="1" x14ac:dyDescent="0.2">
      <c r="A24" s="38">
        <f>A23+0.1</f>
        <v>4.3999999999999986</v>
      </c>
      <c r="B24" s="38"/>
      <c r="C24" s="121" t="s">
        <v>205</v>
      </c>
      <c r="D24" s="122" t="s">
        <v>48</v>
      </c>
      <c r="E24" s="120" t="s">
        <v>147</v>
      </c>
      <c r="F24" s="40"/>
      <c r="G24" s="101"/>
    </row>
    <row r="25" spans="1:7" ht="15.95" customHeight="1" x14ac:dyDescent="0.2">
      <c r="A25" s="38">
        <f>A20+1</f>
        <v>5</v>
      </c>
      <c r="B25" s="38"/>
      <c r="C25" s="118" t="s">
        <v>206</v>
      </c>
      <c r="D25" s="119" t="s">
        <v>12</v>
      </c>
      <c r="E25" s="120"/>
      <c r="F25" s="40"/>
      <c r="G25" s="101"/>
    </row>
    <row r="26" spans="1:7" ht="15.95" customHeight="1" x14ac:dyDescent="0.2">
      <c r="A26" s="38">
        <f>A25+0.1</f>
        <v>5.0999999999999996</v>
      </c>
      <c r="B26" s="38"/>
      <c r="C26" s="121" t="s">
        <v>207</v>
      </c>
      <c r="D26" s="122" t="s">
        <v>51</v>
      </c>
      <c r="E26" s="120" t="s">
        <v>152</v>
      </c>
      <c r="F26" s="40"/>
      <c r="G26" s="101"/>
    </row>
    <row r="27" spans="1:7" ht="15.95" customHeight="1" x14ac:dyDescent="0.2">
      <c r="A27" s="38">
        <f>A26+0.1</f>
        <v>5.1999999999999993</v>
      </c>
      <c r="B27" s="38"/>
      <c r="C27" s="121" t="s">
        <v>208</v>
      </c>
      <c r="D27" s="122" t="s">
        <v>102</v>
      </c>
      <c r="E27" s="120" t="s">
        <v>154</v>
      </c>
      <c r="F27" s="40"/>
      <c r="G27" s="101"/>
    </row>
    <row r="28" spans="1:7" ht="15.95" customHeight="1" x14ac:dyDescent="0.2">
      <c r="A28" s="38">
        <f>A27+0.1</f>
        <v>5.2999999999999989</v>
      </c>
      <c r="B28" s="38"/>
      <c r="C28" s="121" t="s">
        <v>209</v>
      </c>
      <c r="D28" s="122" t="s">
        <v>113</v>
      </c>
      <c r="E28" s="120" t="s">
        <v>153</v>
      </c>
      <c r="F28" s="40"/>
      <c r="G28" s="101"/>
    </row>
    <row r="29" spans="1:7" ht="15.95" customHeight="1" x14ac:dyDescent="0.2">
      <c r="A29" s="38">
        <f>A28+0.1</f>
        <v>5.3999999999999986</v>
      </c>
      <c r="B29" s="38"/>
      <c r="C29" s="121" t="s">
        <v>210</v>
      </c>
      <c r="D29" s="122" t="s">
        <v>114</v>
      </c>
      <c r="E29" s="120" t="s">
        <v>155</v>
      </c>
      <c r="F29" s="40"/>
      <c r="G29" s="101"/>
    </row>
    <row r="30" spans="1:7" ht="15.95" customHeight="1" x14ac:dyDescent="0.2">
      <c r="A30" s="38">
        <f>A25+1</f>
        <v>6</v>
      </c>
      <c r="B30" s="38"/>
      <c r="C30" s="118" t="s">
        <v>211</v>
      </c>
      <c r="D30" s="119" t="s">
        <v>18</v>
      </c>
      <c r="E30" s="120"/>
      <c r="F30" s="40"/>
      <c r="G30" s="101"/>
    </row>
    <row r="31" spans="1:7" ht="15.95" customHeight="1" x14ac:dyDescent="0.2">
      <c r="A31" s="38">
        <f>A30+0.1</f>
        <v>6.1</v>
      </c>
      <c r="B31" s="38"/>
      <c r="C31" s="121" t="s">
        <v>212</v>
      </c>
      <c r="D31" s="122" t="s">
        <v>70</v>
      </c>
      <c r="E31" s="120" t="s">
        <v>177</v>
      </c>
      <c r="F31" s="40"/>
      <c r="G31" s="101"/>
    </row>
    <row r="32" spans="1:7" ht="15.95" customHeight="1" x14ac:dyDescent="0.2">
      <c r="A32" s="38">
        <f>A31+0.1</f>
        <v>6.1999999999999993</v>
      </c>
      <c r="B32" s="38"/>
      <c r="C32" s="121" t="s">
        <v>213</v>
      </c>
      <c r="D32" s="122" t="s">
        <v>68</v>
      </c>
      <c r="E32" s="120" t="s">
        <v>175</v>
      </c>
      <c r="F32" s="40"/>
      <c r="G32" s="101"/>
    </row>
    <row r="33" spans="1:7" ht="15.95" customHeight="1" x14ac:dyDescent="0.2">
      <c r="A33" s="38">
        <f>A32+0.1</f>
        <v>6.2999999999999989</v>
      </c>
      <c r="B33" s="38"/>
      <c r="C33" s="121" t="s">
        <v>214</v>
      </c>
      <c r="D33" s="122" t="s">
        <v>71</v>
      </c>
      <c r="E33" s="120" t="s">
        <v>178</v>
      </c>
      <c r="F33" s="40"/>
      <c r="G33" s="101"/>
    </row>
    <row r="34" spans="1:7" ht="15.95" customHeight="1" x14ac:dyDescent="0.2">
      <c r="A34" s="38">
        <f>A33+0.1</f>
        <v>6.3999999999999986</v>
      </c>
      <c r="B34" s="38"/>
      <c r="C34" s="121" t="s">
        <v>215</v>
      </c>
      <c r="D34" s="122" t="s">
        <v>69</v>
      </c>
      <c r="E34" s="120" t="s">
        <v>176</v>
      </c>
      <c r="F34" s="40"/>
      <c r="G34" s="101"/>
    </row>
    <row r="35" spans="1:7" ht="15.95" customHeight="1" x14ac:dyDescent="0.2">
      <c r="A35" s="38">
        <f>A30+1</f>
        <v>7</v>
      </c>
      <c r="B35" s="38"/>
      <c r="C35" s="118" t="s">
        <v>216</v>
      </c>
      <c r="D35" s="119" t="s">
        <v>14</v>
      </c>
      <c r="E35" s="120"/>
      <c r="F35" s="40"/>
      <c r="G35" s="101"/>
    </row>
    <row r="36" spans="1:7" ht="15.95" customHeight="1" x14ac:dyDescent="0.2">
      <c r="A36" s="38">
        <f>A35+0.1</f>
        <v>7.1</v>
      </c>
      <c r="B36" s="38"/>
      <c r="C36" s="121" t="s">
        <v>217</v>
      </c>
      <c r="D36" s="122" t="s">
        <v>57</v>
      </c>
      <c r="E36" s="120" t="s">
        <v>163</v>
      </c>
      <c r="F36" s="40"/>
      <c r="G36" s="101"/>
    </row>
    <row r="37" spans="1:7" ht="15.95" customHeight="1" x14ac:dyDescent="0.2">
      <c r="A37" s="38">
        <f>A36+0.1</f>
        <v>7.1999999999999993</v>
      </c>
      <c r="B37" s="38"/>
      <c r="C37" s="121" t="s">
        <v>218</v>
      </c>
      <c r="D37" s="122" t="s">
        <v>56</v>
      </c>
      <c r="E37" s="120" t="s">
        <v>162</v>
      </c>
      <c r="F37" s="40"/>
      <c r="G37" s="101"/>
    </row>
    <row r="38" spans="1:7" ht="15.95" customHeight="1" x14ac:dyDescent="0.2">
      <c r="A38" s="38">
        <f>A37+0.1</f>
        <v>7.2999999999999989</v>
      </c>
      <c r="B38" s="38"/>
      <c r="C38" s="121" t="s">
        <v>219</v>
      </c>
      <c r="D38" s="122" t="s">
        <v>55</v>
      </c>
      <c r="E38" s="120" t="s">
        <v>161</v>
      </c>
      <c r="F38" s="40"/>
      <c r="G38" s="101"/>
    </row>
    <row r="39" spans="1:7" ht="15.95" customHeight="1" x14ac:dyDescent="0.2">
      <c r="A39" s="38">
        <f>A38+0.1</f>
        <v>7.3999999999999986</v>
      </c>
      <c r="B39" s="38"/>
      <c r="C39" s="121" t="s">
        <v>220</v>
      </c>
      <c r="D39" s="122" t="s">
        <v>54</v>
      </c>
      <c r="E39" s="120" t="s">
        <v>160</v>
      </c>
      <c r="F39" s="40"/>
      <c r="G39" s="101"/>
    </row>
    <row r="40" spans="1:7" ht="15.95" customHeight="1" x14ac:dyDescent="0.2">
      <c r="A40" s="38">
        <f>A35+1</f>
        <v>8</v>
      </c>
      <c r="B40" s="38"/>
      <c r="C40" s="118" t="s">
        <v>221</v>
      </c>
      <c r="D40" s="119" t="s">
        <v>19</v>
      </c>
      <c r="E40" s="120"/>
      <c r="F40" s="40"/>
      <c r="G40" s="101"/>
    </row>
    <row r="41" spans="1:7" ht="15.95" customHeight="1" x14ac:dyDescent="0.2">
      <c r="A41" s="38">
        <f>A40+0.1</f>
        <v>8.1</v>
      </c>
      <c r="B41" s="38"/>
      <c r="C41" s="121" t="s">
        <v>222</v>
      </c>
      <c r="D41" s="122" t="s">
        <v>73</v>
      </c>
      <c r="E41" s="120" t="s">
        <v>181</v>
      </c>
      <c r="F41" s="40"/>
      <c r="G41" s="101"/>
    </row>
    <row r="42" spans="1:7" ht="15.95" customHeight="1" x14ac:dyDescent="0.2">
      <c r="A42" s="38">
        <f>A41+0.1</f>
        <v>8.1999999999999993</v>
      </c>
      <c r="B42" s="38"/>
      <c r="C42" s="121" t="s">
        <v>223</v>
      </c>
      <c r="D42" s="122" t="s">
        <v>72</v>
      </c>
      <c r="E42" s="120" t="s">
        <v>180</v>
      </c>
      <c r="F42" s="40"/>
      <c r="G42" s="101"/>
    </row>
    <row r="43" spans="1:7" ht="15.95" customHeight="1" x14ac:dyDescent="0.2">
      <c r="A43" s="38">
        <f>A42+0.1</f>
        <v>8.2999999999999989</v>
      </c>
      <c r="B43" s="38"/>
      <c r="C43" s="121" t="s">
        <v>224</v>
      </c>
      <c r="D43" s="122" t="s">
        <v>119</v>
      </c>
      <c r="E43" s="120" t="s">
        <v>179</v>
      </c>
      <c r="F43" s="40"/>
      <c r="G43" s="101"/>
    </row>
    <row r="44" spans="1:7" ht="15.95" customHeight="1" x14ac:dyDescent="0.2">
      <c r="A44" s="38">
        <f>A43+0.1</f>
        <v>8.3999999999999986</v>
      </c>
      <c r="B44" s="38"/>
      <c r="C44" s="121" t="s">
        <v>225</v>
      </c>
      <c r="D44" s="122" t="s">
        <v>74</v>
      </c>
      <c r="E44" s="120" t="s">
        <v>182</v>
      </c>
      <c r="F44" s="40"/>
      <c r="G44" s="101"/>
    </row>
    <row r="45" spans="1:7" ht="15.95" customHeight="1" x14ac:dyDescent="0.2">
      <c r="A45" s="38">
        <f>A40+1</f>
        <v>9</v>
      </c>
      <c r="B45" s="38"/>
      <c r="C45" s="118" t="s">
        <v>226</v>
      </c>
      <c r="D45" s="119" t="s">
        <v>7</v>
      </c>
      <c r="E45" s="120"/>
      <c r="F45" s="40"/>
      <c r="G45" s="101"/>
    </row>
    <row r="46" spans="1:7" ht="15.95" customHeight="1" x14ac:dyDescent="0.2">
      <c r="A46" s="38">
        <f>A45+0.1</f>
        <v>9.1</v>
      </c>
      <c r="B46" s="38"/>
      <c r="C46" s="121" t="s">
        <v>227</v>
      </c>
      <c r="D46" s="122" t="s">
        <v>35</v>
      </c>
      <c r="E46" s="120" t="s">
        <v>132</v>
      </c>
      <c r="F46" s="40"/>
      <c r="G46" s="101"/>
    </row>
    <row r="47" spans="1:7" ht="15.95" customHeight="1" x14ac:dyDescent="0.2">
      <c r="A47" s="38">
        <f>A46+0.1</f>
        <v>9.1999999999999993</v>
      </c>
      <c r="B47" s="38"/>
      <c r="C47" s="121" t="s">
        <v>228</v>
      </c>
      <c r="D47" s="122" t="s">
        <v>36</v>
      </c>
      <c r="E47" s="120" t="s">
        <v>133</v>
      </c>
      <c r="F47" s="40"/>
      <c r="G47" s="101"/>
    </row>
    <row r="48" spans="1:7" ht="15.95" customHeight="1" x14ac:dyDescent="0.2">
      <c r="A48" s="38">
        <f>A47+0.1</f>
        <v>9.2999999999999989</v>
      </c>
      <c r="B48" s="38"/>
      <c r="C48" s="121" t="s">
        <v>229</v>
      </c>
      <c r="D48" s="122" t="s">
        <v>38</v>
      </c>
      <c r="E48" s="120" t="s">
        <v>135</v>
      </c>
      <c r="F48" s="40"/>
      <c r="G48" s="101"/>
    </row>
    <row r="49" spans="1:7" ht="15.95" customHeight="1" x14ac:dyDescent="0.2">
      <c r="A49" s="38">
        <f>A48+0.1</f>
        <v>9.3999999999999986</v>
      </c>
      <c r="B49" s="38"/>
      <c r="C49" s="121" t="s">
        <v>230</v>
      </c>
      <c r="D49" s="122" t="s">
        <v>37</v>
      </c>
      <c r="E49" s="120" t="s">
        <v>134</v>
      </c>
      <c r="F49" s="40"/>
      <c r="G49" s="101"/>
    </row>
    <row r="50" spans="1:7" ht="15.95" customHeight="1" x14ac:dyDescent="0.2">
      <c r="A50" s="38">
        <f>A45+1</f>
        <v>10</v>
      </c>
      <c r="B50" s="38"/>
      <c r="C50" s="118" t="s">
        <v>231</v>
      </c>
      <c r="D50" s="119" t="s">
        <v>9</v>
      </c>
      <c r="E50" s="120"/>
      <c r="F50" s="40"/>
      <c r="G50" s="101"/>
    </row>
    <row r="51" spans="1:7" ht="15.95" customHeight="1" x14ac:dyDescent="0.2">
      <c r="A51" s="38">
        <f>A50+0.1</f>
        <v>10.1</v>
      </c>
      <c r="B51" s="38"/>
      <c r="C51" s="121" t="s">
        <v>232</v>
      </c>
      <c r="D51" s="122" t="s">
        <v>45</v>
      </c>
      <c r="E51" s="120" t="s">
        <v>143</v>
      </c>
      <c r="F51" s="40"/>
      <c r="G51" s="101"/>
    </row>
    <row r="52" spans="1:7" ht="15.95" customHeight="1" x14ac:dyDescent="0.2">
      <c r="A52" s="38">
        <f>A51+0.1</f>
        <v>10.199999999999999</v>
      </c>
      <c r="B52" s="38"/>
      <c r="C52" s="121" t="s">
        <v>233</v>
      </c>
      <c r="D52" s="122" t="s">
        <v>43</v>
      </c>
      <c r="E52" s="120" t="s">
        <v>141</v>
      </c>
      <c r="F52" s="40"/>
      <c r="G52" s="101"/>
    </row>
    <row r="53" spans="1:7" ht="15.95" customHeight="1" x14ac:dyDescent="0.2">
      <c r="A53" s="38">
        <f>A52+0.1</f>
        <v>10.299999999999999</v>
      </c>
      <c r="B53" s="38"/>
      <c r="C53" s="121" t="s">
        <v>234</v>
      </c>
      <c r="D53" s="122" t="s">
        <v>44</v>
      </c>
      <c r="E53" s="120" t="s">
        <v>142</v>
      </c>
      <c r="F53" s="40"/>
      <c r="G53" s="101"/>
    </row>
    <row r="54" spans="1:7" ht="15.95" customHeight="1" x14ac:dyDescent="0.2">
      <c r="A54" s="38">
        <f>A53+0.1</f>
        <v>10.399999999999999</v>
      </c>
      <c r="B54" s="38"/>
      <c r="C54" s="121" t="s">
        <v>235</v>
      </c>
      <c r="D54" s="122" t="s">
        <v>42</v>
      </c>
      <c r="E54" s="120" t="s">
        <v>140</v>
      </c>
      <c r="F54" s="40"/>
      <c r="G54" s="101"/>
    </row>
    <row r="55" spans="1:7" ht="15.95" customHeight="1" x14ac:dyDescent="0.2">
      <c r="A55" s="38">
        <f>A50+1</f>
        <v>11</v>
      </c>
      <c r="B55" s="38"/>
      <c r="C55" s="118" t="s">
        <v>236</v>
      </c>
      <c r="D55" s="119" t="s">
        <v>8</v>
      </c>
      <c r="E55" s="120"/>
      <c r="F55" s="40"/>
      <c r="G55" s="101"/>
    </row>
    <row r="56" spans="1:7" ht="15.95" customHeight="1" x14ac:dyDescent="0.2">
      <c r="A56" s="38">
        <f>A55+0.1</f>
        <v>11.1</v>
      </c>
      <c r="B56" s="38"/>
      <c r="C56" s="121" t="s">
        <v>237</v>
      </c>
      <c r="D56" s="122" t="s">
        <v>39</v>
      </c>
      <c r="E56" s="120" t="s">
        <v>136</v>
      </c>
      <c r="F56" s="40"/>
      <c r="G56" s="101"/>
    </row>
    <row r="57" spans="1:7" ht="15.95" customHeight="1" x14ac:dyDescent="0.2">
      <c r="A57" s="38">
        <f>A56+0.1</f>
        <v>11.2</v>
      </c>
      <c r="B57" s="38"/>
      <c r="C57" s="121" t="s">
        <v>238</v>
      </c>
      <c r="D57" s="122" t="s">
        <v>101</v>
      </c>
      <c r="E57" s="120" t="s">
        <v>138</v>
      </c>
      <c r="F57" s="40"/>
      <c r="G57" s="101"/>
    </row>
    <row r="58" spans="1:7" ht="15.95" customHeight="1" x14ac:dyDescent="0.2">
      <c r="A58" s="38">
        <f>A57+0.1</f>
        <v>11.299999999999999</v>
      </c>
      <c r="B58" s="38"/>
      <c r="C58" s="121" t="s">
        <v>239</v>
      </c>
      <c r="D58" s="122" t="s">
        <v>41</v>
      </c>
      <c r="E58" s="120" t="s">
        <v>139</v>
      </c>
      <c r="F58" s="40"/>
      <c r="G58" s="101"/>
    </row>
    <row r="59" spans="1:7" ht="15.95" customHeight="1" x14ac:dyDescent="0.2">
      <c r="A59" s="38">
        <f>A58+0.1</f>
        <v>11.399999999999999</v>
      </c>
      <c r="B59" s="38"/>
      <c r="C59" s="121" t="s">
        <v>240</v>
      </c>
      <c r="D59" s="122" t="s">
        <v>40</v>
      </c>
      <c r="E59" s="120" t="s">
        <v>137</v>
      </c>
      <c r="F59" s="40"/>
      <c r="G59" s="101"/>
    </row>
    <row r="60" spans="1:7" ht="15.95" customHeight="1" x14ac:dyDescent="0.2">
      <c r="A60" s="38">
        <f>A55+1</f>
        <v>12</v>
      </c>
      <c r="B60" s="38"/>
      <c r="C60" s="118" t="s">
        <v>241</v>
      </c>
      <c r="D60" s="119" t="s">
        <v>16</v>
      </c>
      <c r="E60" s="120"/>
      <c r="F60" s="40"/>
      <c r="G60" s="101"/>
    </row>
    <row r="61" spans="1:7" ht="15.95" customHeight="1" x14ac:dyDescent="0.2">
      <c r="A61" s="38">
        <f>A60+0.1</f>
        <v>12.1</v>
      </c>
      <c r="B61" s="38"/>
      <c r="C61" s="121" t="s">
        <v>242</v>
      </c>
      <c r="D61" s="122" t="s">
        <v>62</v>
      </c>
      <c r="E61" s="120" t="s">
        <v>168</v>
      </c>
      <c r="F61" s="40"/>
      <c r="G61" s="101"/>
    </row>
    <row r="62" spans="1:7" ht="15.95" customHeight="1" x14ac:dyDescent="0.2">
      <c r="A62" s="38">
        <f>A61+0.1</f>
        <v>12.2</v>
      </c>
      <c r="B62" s="38"/>
      <c r="C62" s="121" t="s">
        <v>243</v>
      </c>
      <c r="D62" s="122" t="s">
        <v>63</v>
      </c>
      <c r="E62" s="120" t="s">
        <v>169</v>
      </c>
      <c r="F62" s="40"/>
      <c r="G62" s="101"/>
    </row>
    <row r="63" spans="1:7" ht="15.95" customHeight="1" x14ac:dyDescent="0.2">
      <c r="A63" s="38">
        <f>A62+0.1</f>
        <v>12.299999999999999</v>
      </c>
      <c r="B63" s="38"/>
      <c r="C63" s="121" t="s">
        <v>244</v>
      </c>
      <c r="D63" s="122" t="s">
        <v>61</v>
      </c>
      <c r="E63" s="120" t="s">
        <v>16</v>
      </c>
      <c r="F63" s="40"/>
      <c r="G63" s="101"/>
    </row>
    <row r="64" spans="1:7" ht="15.95" customHeight="1" x14ac:dyDescent="0.2">
      <c r="A64" s="38">
        <f>A63+0.1</f>
        <v>12.399999999999999</v>
      </c>
      <c r="B64" s="38"/>
      <c r="C64" s="121" t="s">
        <v>245</v>
      </c>
      <c r="D64" s="122" t="s">
        <v>64</v>
      </c>
      <c r="E64" s="120" t="s">
        <v>170</v>
      </c>
      <c r="F64" s="40"/>
      <c r="G64" s="101"/>
    </row>
    <row r="65" spans="1:7" ht="15.95" customHeight="1" x14ac:dyDescent="0.2">
      <c r="A65" s="38">
        <f>A60+1</f>
        <v>13</v>
      </c>
      <c r="B65" s="38"/>
      <c r="C65" s="118" t="s">
        <v>246</v>
      </c>
      <c r="D65" s="119" t="s">
        <v>15</v>
      </c>
      <c r="E65" s="120"/>
      <c r="F65" s="40"/>
      <c r="G65" s="101"/>
    </row>
    <row r="66" spans="1:7" ht="15.95" customHeight="1" x14ac:dyDescent="0.2">
      <c r="A66" s="38">
        <f>A65+0.1</f>
        <v>13.1</v>
      </c>
      <c r="B66" s="38"/>
      <c r="C66" s="121" t="s">
        <v>247</v>
      </c>
      <c r="D66" s="122" t="s">
        <v>59</v>
      </c>
      <c r="E66" s="120" t="s">
        <v>165</v>
      </c>
      <c r="F66" s="40"/>
      <c r="G66" s="101"/>
    </row>
    <row r="67" spans="1:7" ht="15.95" customHeight="1" x14ac:dyDescent="0.2">
      <c r="A67" s="38">
        <f>A66+0.1</f>
        <v>13.2</v>
      </c>
      <c r="B67" s="38"/>
      <c r="C67" s="121" t="s">
        <v>248</v>
      </c>
      <c r="D67" s="122" t="s">
        <v>58</v>
      </c>
      <c r="E67" s="120" t="s">
        <v>164</v>
      </c>
      <c r="F67" s="40"/>
      <c r="G67" s="101"/>
    </row>
    <row r="68" spans="1:7" ht="15.95" customHeight="1" x14ac:dyDescent="0.2">
      <c r="A68" s="38">
        <f>A67+0.1</f>
        <v>13.299999999999999</v>
      </c>
      <c r="B68" s="38"/>
      <c r="C68" s="121" t="s">
        <v>249</v>
      </c>
      <c r="D68" s="122" t="s">
        <v>117</v>
      </c>
      <c r="E68" s="120" t="s">
        <v>166</v>
      </c>
      <c r="F68" s="40"/>
      <c r="G68" s="101"/>
    </row>
    <row r="69" spans="1:7" ht="15.95" customHeight="1" x14ac:dyDescent="0.2">
      <c r="A69" s="38">
        <f>A68+0.1</f>
        <v>13.399999999999999</v>
      </c>
      <c r="B69" s="38"/>
      <c r="C69" s="121" t="s">
        <v>250</v>
      </c>
      <c r="D69" s="122" t="s">
        <v>60</v>
      </c>
      <c r="E69" s="120" t="s">
        <v>167</v>
      </c>
      <c r="F69" s="40"/>
      <c r="G69" s="101"/>
    </row>
    <row r="70" spans="1:7" ht="15.95" customHeight="1" x14ac:dyDescent="0.2">
      <c r="A70" s="38">
        <f>A65+1</f>
        <v>14</v>
      </c>
      <c r="B70" s="38"/>
      <c r="C70" s="118" t="s">
        <v>251</v>
      </c>
      <c r="D70" s="119" t="s">
        <v>11</v>
      </c>
      <c r="E70" s="120"/>
      <c r="F70" s="40"/>
      <c r="G70" s="101"/>
    </row>
    <row r="71" spans="1:7" ht="15.95" customHeight="1" x14ac:dyDescent="0.2">
      <c r="A71" s="38">
        <f>A70+0.1</f>
        <v>14.1</v>
      </c>
      <c r="B71" s="38"/>
      <c r="C71" s="121" t="s">
        <v>252</v>
      </c>
      <c r="D71" s="122" t="s">
        <v>50</v>
      </c>
      <c r="E71" s="120" t="s">
        <v>150</v>
      </c>
      <c r="F71" s="40"/>
      <c r="G71" s="101"/>
    </row>
    <row r="72" spans="1:7" ht="15.95" customHeight="1" x14ac:dyDescent="0.2">
      <c r="A72" s="38">
        <f>A71+0.1</f>
        <v>14.2</v>
      </c>
      <c r="B72" s="38"/>
      <c r="C72" s="121" t="s">
        <v>253</v>
      </c>
      <c r="D72" s="122" t="s">
        <v>112</v>
      </c>
      <c r="E72" s="120" t="s">
        <v>151</v>
      </c>
      <c r="F72" s="40"/>
      <c r="G72" s="101"/>
    </row>
    <row r="73" spans="1:7" ht="15.95" customHeight="1" x14ac:dyDescent="0.2">
      <c r="A73" s="38">
        <f>A72+0.1</f>
        <v>14.299999999999999</v>
      </c>
      <c r="B73" s="38"/>
      <c r="C73" s="121" t="s">
        <v>254</v>
      </c>
      <c r="D73" s="122" t="s">
        <v>49</v>
      </c>
      <c r="E73" s="120" t="s">
        <v>149</v>
      </c>
      <c r="F73" s="40"/>
      <c r="G73" s="101"/>
    </row>
    <row r="74" spans="1:7" ht="15.95" customHeight="1" x14ac:dyDescent="0.2">
      <c r="A74" s="38">
        <f>A73+0.1</f>
        <v>14.399999999999999</v>
      </c>
      <c r="B74" s="38"/>
      <c r="C74" s="121" t="s">
        <v>255</v>
      </c>
      <c r="D74" s="122" t="s">
        <v>291</v>
      </c>
      <c r="E74" s="120" t="s">
        <v>148</v>
      </c>
      <c r="F74" s="40"/>
      <c r="G74" s="101"/>
    </row>
    <row r="75" spans="1:7" ht="15.95" customHeight="1" x14ac:dyDescent="0.2">
      <c r="A75" s="38">
        <f>A70+1</f>
        <v>15</v>
      </c>
      <c r="B75" s="38"/>
      <c r="C75" s="118" t="s">
        <v>256</v>
      </c>
      <c r="D75" s="119" t="s">
        <v>13</v>
      </c>
      <c r="E75" s="120"/>
      <c r="F75" s="40"/>
      <c r="G75" s="101"/>
    </row>
    <row r="76" spans="1:7" ht="15.95" customHeight="1" x14ac:dyDescent="0.2">
      <c r="A76" s="38">
        <f>A75+0.1</f>
        <v>15.1</v>
      </c>
      <c r="B76" s="38"/>
      <c r="C76" s="121" t="s">
        <v>257</v>
      </c>
      <c r="D76" s="122" t="s">
        <v>52</v>
      </c>
      <c r="E76" s="120" t="s">
        <v>157</v>
      </c>
      <c r="F76" s="40"/>
      <c r="G76" s="101"/>
    </row>
    <row r="77" spans="1:7" ht="15.95" customHeight="1" x14ac:dyDescent="0.2">
      <c r="A77" s="38">
        <f>A76+0.1</f>
        <v>15.2</v>
      </c>
      <c r="B77" s="38"/>
      <c r="C77" s="121" t="s">
        <v>258</v>
      </c>
      <c r="D77" s="122" t="s">
        <v>53</v>
      </c>
      <c r="E77" s="120" t="s">
        <v>158</v>
      </c>
      <c r="F77" s="40"/>
      <c r="G77" s="101"/>
    </row>
    <row r="78" spans="1:7" ht="15.95" customHeight="1" x14ac:dyDescent="0.2">
      <c r="A78" s="38">
        <f>A77+0.1</f>
        <v>15.299999999999999</v>
      </c>
      <c r="B78" s="38"/>
      <c r="C78" s="121" t="s">
        <v>259</v>
      </c>
      <c r="D78" s="122" t="s">
        <v>115</v>
      </c>
      <c r="E78" s="120" t="s">
        <v>156</v>
      </c>
      <c r="F78" s="40"/>
      <c r="G78" s="101"/>
    </row>
    <row r="79" spans="1:7" ht="15.95" customHeight="1" x14ac:dyDescent="0.2">
      <c r="A79" s="38">
        <f>A78+0.1</f>
        <v>15.399999999999999</v>
      </c>
      <c r="B79" s="38"/>
      <c r="C79" s="121" t="s">
        <v>260</v>
      </c>
      <c r="D79" s="122" t="s">
        <v>116</v>
      </c>
      <c r="E79" s="120" t="s">
        <v>159</v>
      </c>
      <c r="F79" s="40"/>
      <c r="G79" s="101"/>
    </row>
    <row r="80" spans="1:7" ht="15.95" customHeight="1" x14ac:dyDescent="0.2">
      <c r="A80" s="38">
        <f>A75+1</f>
        <v>16</v>
      </c>
      <c r="B80" s="38"/>
      <c r="C80" s="118" t="s">
        <v>261</v>
      </c>
      <c r="D80" s="119" t="s">
        <v>5</v>
      </c>
      <c r="E80" s="120"/>
      <c r="F80" s="40"/>
      <c r="G80" s="101"/>
    </row>
    <row r="81" spans="1:7" ht="15.95" customHeight="1" x14ac:dyDescent="0.2">
      <c r="A81" s="38">
        <f>A80+0.1</f>
        <v>16.100000000000001</v>
      </c>
      <c r="B81" s="38"/>
      <c r="C81" s="121" t="s">
        <v>262</v>
      </c>
      <c r="D81" s="122" t="s">
        <v>29</v>
      </c>
      <c r="E81" s="120" t="s">
        <v>124</v>
      </c>
      <c r="F81" s="40"/>
      <c r="G81" s="101"/>
    </row>
    <row r="82" spans="1:7" ht="15.95" customHeight="1" x14ac:dyDescent="0.2">
      <c r="A82" s="38">
        <f>A81+0.1</f>
        <v>16.200000000000003</v>
      </c>
      <c r="B82" s="38"/>
      <c r="C82" s="121" t="s">
        <v>263</v>
      </c>
      <c r="D82" s="122" t="s">
        <v>109</v>
      </c>
      <c r="E82" s="120" t="s">
        <v>126</v>
      </c>
      <c r="F82" s="40"/>
      <c r="G82" s="101"/>
    </row>
    <row r="83" spans="1:7" ht="15.95" customHeight="1" x14ac:dyDescent="0.2">
      <c r="A83" s="38">
        <f>A82+0.1</f>
        <v>16.300000000000004</v>
      </c>
      <c r="B83" s="38"/>
      <c r="C83" s="121" t="s">
        <v>264</v>
      </c>
      <c r="D83" s="122" t="s">
        <v>31</v>
      </c>
      <c r="E83" s="120" t="s">
        <v>127</v>
      </c>
      <c r="F83" s="40"/>
      <c r="G83" s="101"/>
    </row>
    <row r="84" spans="1:7" ht="15.95" customHeight="1" x14ac:dyDescent="0.2">
      <c r="A84" s="38">
        <f>A83+0.1</f>
        <v>16.400000000000006</v>
      </c>
      <c r="B84" s="38"/>
      <c r="C84" s="121" t="s">
        <v>265</v>
      </c>
      <c r="D84" s="122" t="s">
        <v>30</v>
      </c>
      <c r="E84" s="120" t="s">
        <v>125</v>
      </c>
      <c r="F84" s="40"/>
      <c r="G84" s="101"/>
    </row>
    <row r="85" spans="1:7" ht="15.95" customHeight="1" x14ac:dyDescent="0.2">
      <c r="A85" s="38">
        <f>A80+1</f>
        <v>17</v>
      </c>
      <c r="B85" s="38"/>
      <c r="C85" s="104" t="s">
        <v>85</v>
      </c>
      <c r="D85" s="105" t="s">
        <v>282</v>
      </c>
      <c r="E85" s="106"/>
      <c r="F85" s="40"/>
      <c r="G85" s="101"/>
    </row>
    <row r="86" spans="1:7" ht="15.95" customHeight="1" x14ac:dyDescent="0.2">
      <c r="A86" s="38">
        <f>A85+0.1</f>
        <v>17.100000000000001</v>
      </c>
      <c r="B86" s="38"/>
      <c r="C86" s="107" t="s">
        <v>21</v>
      </c>
      <c r="D86" s="108" t="str">
        <f>IF('Schulspez. Kat.'!C6="","   ?",'Schulspez. Kat.'!C6)</f>
        <v>schulspezifischer Baustein  a</v>
      </c>
      <c r="E86" s="113" t="str">
        <f>IF('Schulspez. Kat.'!D6="","   ?",'Schulspez. Kat.'!D6)</f>
        <v>schsp. Kürzel  a</v>
      </c>
      <c r="F86" s="40"/>
      <c r="G86" s="101"/>
    </row>
    <row r="87" spans="1:7" ht="15.95" customHeight="1" x14ac:dyDescent="0.2">
      <c r="A87" s="38">
        <f>A86+0.1</f>
        <v>17.200000000000003</v>
      </c>
      <c r="B87" s="38"/>
      <c r="C87" s="107" t="s">
        <v>22</v>
      </c>
      <c r="D87" s="108" t="str">
        <f>IF('Schulspez. Kat.'!C7="","   ?",'Schulspez. Kat.'!C7)</f>
        <v>schulspezifischer Baustein  b</v>
      </c>
      <c r="E87" s="113" t="str">
        <f>IF('Schulspez. Kat.'!D7="","   ?",'Schulspez. Kat.'!D7)</f>
        <v>schsp. Kürzel  b</v>
      </c>
      <c r="F87" s="40"/>
      <c r="G87" s="101"/>
    </row>
    <row r="88" spans="1:7" ht="15.95" customHeight="1" x14ac:dyDescent="0.2">
      <c r="A88" s="38">
        <f>A87+0.1</f>
        <v>17.300000000000004</v>
      </c>
      <c r="B88" s="38"/>
      <c r="C88" s="107" t="s">
        <v>23</v>
      </c>
      <c r="D88" s="108" t="str">
        <f>IF('Schulspez. Kat.'!C8="","   ?",'Schulspez. Kat.'!C8)</f>
        <v>schulspezifischer Baustein  c</v>
      </c>
      <c r="E88" s="113" t="str">
        <f>IF('Schulspez. Kat.'!D8="","   ?",'Schulspez. Kat.'!D8)</f>
        <v>schsp. Kürzel  c</v>
      </c>
      <c r="F88" s="40"/>
      <c r="G88" s="101"/>
    </row>
    <row r="89" spans="1:7" ht="15.95" customHeight="1" x14ac:dyDescent="0.2">
      <c r="A89" s="38">
        <f>A88+0.1</f>
        <v>17.400000000000006</v>
      </c>
      <c r="B89" s="38"/>
      <c r="C89" s="109" t="s">
        <v>24</v>
      </c>
      <c r="D89" s="110" t="str">
        <f>IF('Schulspez. Kat.'!C9="","   ?",'Schulspez. Kat.'!C9)</f>
        <v>schulspezifischer Baustein  d</v>
      </c>
      <c r="E89" s="114" t="str">
        <f>IF('Schulspez. Kat.'!D9="","   ?",'Schulspez. Kat.'!D9)</f>
        <v>schsp. Kürzel  d</v>
      </c>
      <c r="F89" s="40"/>
      <c r="G89" s="111"/>
    </row>
    <row r="90" spans="1:7" s="86" customFormat="1" ht="16.5" customHeight="1" thickBot="1" x14ac:dyDescent="0.25">
      <c r="A90" s="85"/>
      <c r="B90" s="85"/>
      <c r="F90" s="115"/>
    </row>
    <row r="91" spans="1:7" s="86" customFormat="1" ht="30.75" customHeight="1" thickBot="1" x14ac:dyDescent="0.25">
      <c r="A91" s="85"/>
      <c r="B91" s="85"/>
      <c r="D91" s="56" t="s">
        <v>79</v>
      </c>
    </row>
    <row r="92" spans="1:7" s="86" customFormat="1" x14ac:dyDescent="0.2">
      <c r="A92" s="85"/>
      <c r="B92" s="85"/>
      <c r="D92" s="115"/>
    </row>
    <row r="93" spans="1:7" s="86" customFormat="1" x14ac:dyDescent="0.2">
      <c r="A93" s="85"/>
      <c r="B93" s="85"/>
    </row>
    <row r="94" spans="1:7" s="86" customFormat="1" x14ac:dyDescent="0.2">
      <c r="A94" s="85"/>
      <c r="B94" s="85"/>
    </row>
    <row r="95" spans="1:7" s="86" customFormat="1" x14ac:dyDescent="0.2">
      <c r="A95" s="85"/>
      <c r="B95" s="85"/>
    </row>
    <row r="96" spans="1:7" s="86" customFormat="1" x14ac:dyDescent="0.2">
      <c r="A96" s="85"/>
      <c r="B96" s="85"/>
    </row>
    <row r="97" spans="1:5" s="86" customFormat="1" x14ac:dyDescent="0.2">
      <c r="A97" s="85"/>
      <c r="B97" s="85"/>
    </row>
    <row r="98" spans="1:5" s="86" customFormat="1" x14ac:dyDescent="0.2">
      <c r="A98" s="85"/>
      <c r="B98" s="85"/>
    </row>
    <row r="99" spans="1:5" s="86" customFormat="1" x14ac:dyDescent="0.2">
      <c r="A99" s="85"/>
      <c r="B99" s="85"/>
    </row>
    <row r="100" spans="1:5" s="86" customFormat="1" x14ac:dyDescent="0.2">
      <c r="A100" s="85"/>
      <c r="B100" s="85"/>
    </row>
    <row r="101" spans="1:5" s="86" customFormat="1" x14ac:dyDescent="0.2">
      <c r="A101" s="85"/>
      <c r="B101" s="85"/>
    </row>
    <row r="102" spans="1:5" s="86" customFormat="1" x14ac:dyDescent="0.2">
      <c r="A102" s="85"/>
      <c r="B102" s="85"/>
    </row>
    <row r="103" spans="1:5" s="86" customFormat="1" x14ac:dyDescent="0.2">
      <c r="A103" s="85"/>
      <c r="B103" s="85"/>
      <c r="D103" s="112"/>
      <c r="E103" s="112"/>
    </row>
    <row r="104" spans="1:5" s="86" customFormat="1" x14ac:dyDescent="0.2">
      <c r="A104" s="85"/>
      <c r="B104" s="85"/>
    </row>
    <row r="105" spans="1:5" s="86" customFormat="1" x14ac:dyDescent="0.2">
      <c r="A105" s="85"/>
      <c r="B105" s="85"/>
    </row>
    <row r="106" spans="1:5" s="86" customFormat="1" x14ac:dyDescent="0.2">
      <c r="A106" s="87"/>
      <c r="B106" s="87"/>
    </row>
    <row r="107" spans="1:5" s="86" customFormat="1" x14ac:dyDescent="0.2">
      <c r="A107" s="87"/>
      <c r="B107" s="87"/>
    </row>
    <row r="108" spans="1:5" s="86" customFormat="1" x14ac:dyDescent="0.2">
      <c r="A108" s="87"/>
      <c r="B108" s="87"/>
    </row>
    <row r="109" spans="1:5" s="86" customFormat="1" x14ac:dyDescent="0.2">
      <c r="A109" s="87"/>
      <c r="B109" s="87"/>
    </row>
    <row r="110" spans="1:5" s="86" customFormat="1" x14ac:dyDescent="0.2">
      <c r="A110" s="87"/>
      <c r="B110" s="87"/>
    </row>
    <row r="111" spans="1:5" s="86" customFormat="1" x14ac:dyDescent="0.2">
      <c r="A111" s="87"/>
      <c r="B111" s="87"/>
    </row>
    <row r="112" spans="1:5" s="86" customFormat="1" x14ac:dyDescent="0.2">
      <c r="A112" s="87"/>
      <c r="B112" s="87"/>
    </row>
    <row r="113" spans="1:2" s="86" customFormat="1" x14ac:dyDescent="0.2">
      <c r="A113" s="87"/>
      <c r="B113" s="87"/>
    </row>
    <row r="114" spans="1:2" s="86" customFormat="1" x14ac:dyDescent="0.2">
      <c r="A114" s="87"/>
      <c r="B114" s="87"/>
    </row>
    <row r="115" spans="1:2" s="86" customFormat="1" x14ac:dyDescent="0.2">
      <c r="A115" s="87"/>
      <c r="B115" s="87"/>
    </row>
    <row r="116" spans="1:2" s="86" customFormat="1" x14ac:dyDescent="0.2">
      <c r="A116" s="87"/>
      <c r="B116" s="87"/>
    </row>
    <row r="117" spans="1:2" s="86" customFormat="1" x14ac:dyDescent="0.2">
      <c r="A117" s="87"/>
      <c r="B117" s="87"/>
    </row>
    <row r="118" spans="1:2" s="86" customFormat="1" x14ac:dyDescent="0.2">
      <c r="A118" s="87"/>
      <c r="B118" s="87"/>
    </row>
    <row r="119" spans="1:2" s="86" customFormat="1" x14ac:dyDescent="0.2">
      <c r="A119" s="87"/>
      <c r="B119" s="87"/>
    </row>
    <row r="120" spans="1:2" s="86" customFormat="1" x14ac:dyDescent="0.2">
      <c r="A120" s="87"/>
      <c r="B120" s="87"/>
    </row>
    <row r="121" spans="1:2" s="86" customFormat="1" x14ac:dyDescent="0.2">
      <c r="A121" s="87"/>
      <c r="B121" s="87"/>
    </row>
  </sheetData>
  <sheetProtection password="CDB2" sheet="1" objects="1" scenarios="1" selectLockedCells="1" selectUnlockedCells="1"/>
  <pageMargins left="0.70866141732283472" right="0.70866141732283472" top="0.78740157480314965" bottom="0.59055118110236227" header="0.31496062992125984" footer="0.31496062992125984"/>
  <pageSetup paperSize="9" fitToHeight="3" orientation="landscape" r:id="rId1"/>
  <rowBreaks count="2" manualBreakCount="2">
    <brk id="34" max="16383" man="1"/>
    <brk id="6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2"/>
  <sheetViews>
    <sheetView topLeftCell="B1" workbookViewId="0">
      <selection activeCell="B1" sqref="B1"/>
    </sheetView>
  </sheetViews>
  <sheetFormatPr baseColWidth="10" defaultRowHeight="14.25" x14ac:dyDescent="0.2"/>
  <cols>
    <col min="1" max="1" width="3.625" style="5" hidden="1" customWidth="1"/>
    <col min="2" max="2" width="7.125" style="54" customWidth="1"/>
    <col min="3" max="3" width="15.5" style="54" customWidth="1"/>
    <col min="4" max="5" width="14.375" style="54" customWidth="1"/>
    <col min="6" max="6" width="0" style="5" hidden="1" customWidth="1"/>
    <col min="7" max="7" width="20.875" style="5" customWidth="1"/>
    <col min="8" max="8" width="88.75" style="5" customWidth="1"/>
    <col min="9" max="16384" width="11" style="5"/>
  </cols>
  <sheetData>
    <row r="1" spans="1:11" ht="39" customHeight="1" thickBot="1" x14ac:dyDescent="0.25">
      <c r="A1" s="20" t="s">
        <v>86</v>
      </c>
      <c r="B1" s="141" t="s">
        <v>25</v>
      </c>
      <c r="C1" s="141" t="s">
        <v>26</v>
      </c>
      <c r="D1" s="141" t="s">
        <v>27</v>
      </c>
      <c r="E1" s="53"/>
      <c r="F1" s="20" t="s">
        <v>87</v>
      </c>
      <c r="G1" s="56" t="s">
        <v>79</v>
      </c>
      <c r="H1" s="88"/>
      <c r="I1" s="86"/>
      <c r="J1" s="86"/>
    </row>
    <row r="2" spans="1:11" x14ac:dyDescent="0.2">
      <c r="A2" s="5">
        <v>1</v>
      </c>
      <c r="B2" s="55" t="s">
        <v>20</v>
      </c>
      <c r="C2" s="55" t="s">
        <v>266</v>
      </c>
      <c r="D2" s="55" t="s">
        <v>267</v>
      </c>
      <c r="E2" s="127"/>
      <c r="F2" s="124">
        <f t="shared" ref="F2:F65" si="0">A2</f>
        <v>1</v>
      </c>
      <c r="G2" s="115"/>
      <c r="H2" s="125"/>
      <c r="I2" s="125"/>
      <c r="J2" s="126"/>
      <c r="K2" s="8"/>
    </row>
    <row r="3" spans="1:11" x14ac:dyDescent="0.2">
      <c r="A3" s="5">
        <v>2</v>
      </c>
      <c r="B3" s="55" t="s">
        <v>20</v>
      </c>
      <c r="C3" s="55" t="s">
        <v>285</v>
      </c>
      <c r="D3" s="55" t="s">
        <v>268</v>
      </c>
      <c r="E3" s="127"/>
      <c r="F3" s="124">
        <f t="shared" si="0"/>
        <v>2</v>
      </c>
      <c r="G3" s="86"/>
      <c r="H3" s="86"/>
      <c r="I3" s="86"/>
      <c r="J3" s="126"/>
      <c r="K3" s="8"/>
    </row>
    <row r="4" spans="1:11" x14ac:dyDescent="0.2">
      <c r="A4" s="5">
        <v>3</v>
      </c>
      <c r="B4" s="55" t="s">
        <v>20</v>
      </c>
      <c r="C4" s="55" t="s">
        <v>284</v>
      </c>
      <c r="D4" s="55" t="s">
        <v>288</v>
      </c>
      <c r="E4" s="127"/>
      <c r="F4" s="124">
        <f t="shared" si="0"/>
        <v>3</v>
      </c>
      <c r="G4" s="86"/>
      <c r="H4" s="86"/>
      <c r="I4" s="86"/>
      <c r="J4" s="86"/>
    </row>
    <row r="5" spans="1:11" x14ac:dyDescent="0.2">
      <c r="A5" s="5">
        <v>4</v>
      </c>
      <c r="B5" s="55" t="s">
        <v>20</v>
      </c>
      <c r="C5" s="55" t="s">
        <v>286</v>
      </c>
      <c r="D5" s="55" t="s">
        <v>287</v>
      </c>
      <c r="E5" s="127"/>
      <c r="F5" s="124">
        <f t="shared" si="0"/>
        <v>4</v>
      </c>
      <c r="G5" s="86"/>
      <c r="H5" s="86"/>
      <c r="I5" s="86"/>
      <c r="J5" s="86"/>
    </row>
    <row r="6" spans="1:11" x14ac:dyDescent="0.2">
      <c r="A6" s="5">
        <v>5</v>
      </c>
      <c r="B6" s="55"/>
      <c r="C6" s="55"/>
      <c r="D6" s="55"/>
      <c r="E6" s="127"/>
      <c r="F6" s="124">
        <f t="shared" si="0"/>
        <v>5</v>
      </c>
      <c r="G6" s="86"/>
      <c r="H6" s="86"/>
      <c r="I6" s="86"/>
      <c r="J6" s="86"/>
    </row>
    <row r="7" spans="1:11" x14ac:dyDescent="0.2">
      <c r="A7" s="5">
        <v>6</v>
      </c>
      <c r="B7" s="55"/>
      <c r="C7" s="55"/>
      <c r="D7" s="55"/>
      <c r="E7" s="127"/>
      <c r="F7" s="124">
        <f t="shared" si="0"/>
        <v>6</v>
      </c>
      <c r="G7" s="86"/>
      <c r="H7" s="86"/>
      <c r="I7" s="86"/>
      <c r="J7" s="86"/>
    </row>
    <row r="8" spans="1:11" x14ac:dyDescent="0.2">
      <c r="A8" s="5">
        <v>7</v>
      </c>
      <c r="B8" s="55"/>
      <c r="C8" s="55"/>
      <c r="D8" s="55"/>
      <c r="E8" s="127"/>
      <c r="F8" s="124">
        <f t="shared" si="0"/>
        <v>7</v>
      </c>
      <c r="G8" s="86"/>
      <c r="H8" s="86"/>
      <c r="I8" s="86"/>
      <c r="J8" s="86"/>
    </row>
    <row r="9" spans="1:11" x14ac:dyDescent="0.2">
      <c r="A9" s="5">
        <v>8</v>
      </c>
      <c r="B9" s="55"/>
      <c r="C9" s="55"/>
      <c r="D9" s="55"/>
      <c r="E9" s="127"/>
      <c r="F9" s="124">
        <f t="shared" si="0"/>
        <v>8</v>
      </c>
      <c r="G9" s="86"/>
      <c r="H9" s="86"/>
      <c r="I9" s="86"/>
      <c r="J9" s="86"/>
    </row>
    <row r="10" spans="1:11" x14ac:dyDescent="0.2">
      <c r="A10" s="5">
        <v>9</v>
      </c>
      <c r="B10" s="55"/>
      <c r="C10" s="55"/>
      <c r="D10" s="55"/>
      <c r="E10" s="127"/>
      <c r="F10" s="124">
        <f t="shared" si="0"/>
        <v>9</v>
      </c>
      <c r="G10" s="86"/>
      <c r="H10" s="86"/>
      <c r="I10" s="86"/>
      <c r="J10" s="86"/>
    </row>
    <row r="11" spans="1:11" x14ac:dyDescent="0.2">
      <c r="A11" s="5">
        <v>10</v>
      </c>
      <c r="B11" s="55"/>
      <c r="C11" s="55"/>
      <c r="D11" s="55"/>
      <c r="E11" s="127"/>
      <c r="F11" s="124">
        <f t="shared" si="0"/>
        <v>10</v>
      </c>
      <c r="G11" s="86"/>
      <c r="H11" s="86"/>
      <c r="I11" s="86"/>
      <c r="J11" s="86"/>
    </row>
    <row r="12" spans="1:11" x14ac:dyDescent="0.2">
      <c r="A12" s="5">
        <v>11</v>
      </c>
      <c r="B12" s="55"/>
      <c r="C12" s="55"/>
      <c r="D12" s="55"/>
      <c r="E12" s="127"/>
      <c r="F12" s="124">
        <f t="shared" si="0"/>
        <v>11</v>
      </c>
      <c r="G12" s="86"/>
      <c r="H12" s="86"/>
      <c r="I12" s="86"/>
      <c r="J12" s="86"/>
    </row>
    <row r="13" spans="1:11" x14ac:dyDescent="0.2">
      <c r="A13" s="5">
        <v>12</v>
      </c>
      <c r="B13" s="55"/>
      <c r="C13" s="55"/>
      <c r="D13" s="55"/>
      <c r="E13" s="127"/>
      <c r="F13" s="124">
        <f t="shared" si="0"/>
        <v>12</v>
      </c>
      <c r="G13" s="86"/>
      <c r="H13" s="86"/>
      <c r="I13" s="86"/>
      <c r="J13" s="86"/>
    </row>
    <row r="14" spans="1:11" x14ac:dyDescent="0.2">
      <c r="A14" s="5">
        <v>13</v>
      </c>
      <c r="B14" s="55"/>
      <c r="C14" s="55"/>
      <c r="D14" s="55"/>
      <c r="E14" s="127"/>
      <c r="F14" s="124">
        <f t="shared" si="0"/>
        <v>13</v>
      </c>
      <c r="G14" s="86"/>
      <c r="H14" s="86"/>
      <c r="I14" s="86"/>
      <c r="J14" s="86"/>
    </row>
    <row r="15" spans="1:11" x14ac:dyDescent="0.2">
      <c r="A15" s="5">
        <v>14</v>
      </c>
      <c r="B15" s="55"/>
      <c r="C15" s="55"/>
      <c r="D15" s="55"/>
      <c r="E15" s="127"/>
      <c r="F15" s="124">
        <f t="shared" si="0"/>
        <v>14</v>
      </c>
      <c r="G15" s="86"/>
      <c r="H15" s="86"/>
      <c r="I15" s="86"/>
      <c r="J15" s="86"/>
    </row>
    <row r="16" spans="1:11" x14ac:dyDescent="0.2">
      <c r="A16" s="5">
        <v>15</v>
      </c>
      <c r="B16" s="55"/>
      <c r="C16" s="55"/>
      <c r="D16" s="55"/>
      <c r="E16" s="127"/>
      <c r="F16" s="124">
        <f t="shared" si="0"/>
        <v>15</v>
      </c>
      <c r="G16" s="86"/>
      <c r="H16" s="86"/>
      <c r="I16" s="86"/>
      <c r="J16" s="86"/>
    </row>
    <row r="17" spans="1:10" x14ac:dyDescent="0.2">
      <c r="A17" s="5">
        <v>16</v>
      </c>
      <c r="B17" s="55"/>
      <c r="C17" s="55"/>
      <c r="D17" s="55"/>
      <c r="E17" s="127"/>
      <c r="F17" s="124">
        <f t="shared" si="0"/>
        <v>16</v>
      </c>
      <c r="G17" s="86"/>
      <c r="H17" s="86"/>
      <c r="I17" s="86"/>
      <c r="J17" s="86"/>
    </row>
    <row r="18" spans="1:10" x14ac:dyDescent="0.2">
      <c r="A18" s="5">
        <v>17</v>
      </c>
      <c r="B18" s="55"/>
      <c r="C18" s="55"/>
      <c r="D18" s="55"/>
      <c r="E18" s="127"/>
      <c r="F18" s="124">
        <f t="shared" si="0"/>
        <v>17</v>
      </c>
      <c r="G18" s="86"/>
      <c r="H18" s="86"/>
      <c r="I18" s="86"/>
      <c r="J18" s="86"/>
    </row>
    <row r="19" spans="1:10" x14ac:dyDescent="0.2">
      <c r="A19" s="5">
        <v>18</v>
      </c>
      <c r="B19" s="55"/>
      <c r="C19" s="55"/>
      <c r="D19" s="55"/>
      <c r="E19" s="127"/>
      <c r="F19" s="124">
        <f t="shared" si="0"/>
        <v>18</v>
      </c>
      <c r="G19" s="86"/>
      <c r="H19" s="86"/>
      <c r="I19" s="86"/>
      <c r="J19" s="86"/>
    </row>
    <row r="20" spans="1:10" x14ac:dyDescent="0.2">
      <c r="A20" s="5">
        <v>19</v>
      </c>
      <c r="B20" s="55"/>
      <c r="C20" s="55"/>
      <c r="D20" s="55"/>
      <c r="E20" s="127"/>
      <c r="F20" s="124">
        <f t="shared" si="0"/>
        <v>19</v>
      </c>
      <c r="G20" s="86"/>
      <c r="H20" s="86"/>
      <c r="I20" s="86"/>
      <c r="J20" s="86"/>
    </row>
    <row r="21" spans="1:10" x14ac:dyDescent="0.2">
      <c r="A21" s="5">
        <v>20</v>
      </c>
      <c r="B21" s="55"/>
      <c r="C21" s="55"/>
      <c r="D21" s="55"/>
      <c r="E21" s="127"/>
      <c r="F21" s="124">
        <f t="shared" si="0"/>
        <v>20</v>
      </c>
      <c r="G21" s="86"/>
      <c r="H21" s="86"/>
      <c r="I21" s="86"/>
      <c r="J21" s="86"/>
    </row>
    <row r="22" spans="1:10" x14ac:dyDescent="0.2">
      <c r="A22" s="5">
        <v>21</v>
      </c>
      <c r="B22" s="55"/>
      <c r="C22" s="55"/>
      <c r="D22" s="55"/>
      <c r="E22" s="127"/>
      <c r="F22" s="124">
        <f t="shared" si="0"/>
        <v>21</v>
      </c>
      <c r="G22" s="86"/>
      <c r="H22" s="86"/>
      <c r="I22" s="86"/>
      <c r="J22" s="86"/>
    </row>
    <row r="23" spans="1:10" x14ac:dyDescent="0.2">
      <c r="A23" s="5">
        <v>22</v>
      </c>
      <c r="B23" s="55"/>
      <c r="C23" s="55"/>
      <c r="D23" s="55"/>
      <c r="E23" s="127"/>
      <c r="F23" s="124">
        <f t="shared" si="0"/>
        <v>22</v>
      </c>
      <c r="G23" s="86"/>
      <c r="H23" s="86"/>
      <c r="I23" s="86"/>
      <c r="J23" s="86"/>
    </row>
    <row r="24" spans="1:10" x14ac:dyDescent="0.2">
      <c r="A24" s="5">
        <v>23</v>
      </c>
      <c r="B24" s="55"/>
      <c r="C24" s="55"/>
      <c r="D24" s="55"/>
      <c r="E24" s="127"/>
      <c r="F24" s="124">
        <f t="shared" si="0"/>
        <v>23</v>
      </c>
      <c r="G24" s="86"/>
      <c r="H24" s="86"/>
      <c r="I24" s="86"/>
      <c r="J24" s="86"/>
    </row>
    <row r="25" spans="1:10" x14ac:dyDescent="0.2">
      <c r="A25" s="5">
        <v>24</v>
      </c>
      <c r="B25" s="55"/>
      <c r="C25" s="55"/>
      <c r="D25" s="55"/>
      <c r="E25" s="127"/>
      <c r="F25" s="124">
        <f t="shared" si="0"/>
        <v>24</v>
      </c>
      <c r="G25" s="86"/>
      <c r="H25" s="86"/>
      <c r="I25" s="86"/>
      <c r="J25" s="86"/>
    </row>
    <row r="26" spans="1:10" x14ac:dyDescent="0.2">
      <c r="A26" s="5">
        <v>25</v>
      </c>
      <c r="B26" s="55"/>
      <c r="C26" s="55"/>
      <c r="D26" s="55"/>
      <c r="E26" s="127"/>
      <c r="F26" s="124">
        <f t="shared" si="0"/>
        <v>25</v>
      </c>
      <c r="G26" s="86"/>
      <c r="H26" s="86"/>
      <c r="I26" s="86"/>
      <c r="J26" s="86"/>
    </row>
    <row r="27" spans="1:10" x14ac:dyDescent="0.2">
      <c r="A27" s="5">
        <v>26</v>
      </c>
      <c r="B27" s="55"/>
      <c r="C27" s="55"/>
      <c r="D27" s="55"/>
      <c r="E27" s="127"/>
      <c r="F27" s="124">
        <f t="shared" si="0"/>
        <v>26</v>
      </c>
      <c r="G27" s="86"/>
      <c r="H27" s="86"/>
      <c r="I27" s="86"/>
      <c r="J27" s="86"/>
    </row>
    <row r="28" spans="1:10" x14ac:dyDescent="0.2">
      <c r="A28" s="5">
        <v>27</v>
      </c>
      <c r="B28" s="55"/>
      <c r="C28" s="55"/>
      <c r="D28" s="55"/>
      <c r="E28" s="127"/>
      <c r="F28" s="124">
        <f t="shared" si="0"/>
        <v>27</v>
      </c>
      <c r="G28" s="86"/>
      <c r="H28" s="86"/>
      <c r="I28" s="86"/>
      <c r="J28" s="86"/>
    </row>
    <row r="29" spans="1:10" x14ac:dyDescent="0.2">
      <c r="A29" s="5">
        <v>28</v>
      </c>
      <c r="B29" s="55"/>
      <c r="C29" s="55"/>
      <c r="D29" s="55"/>
      <c r="E29" s="127"/>
      <c r="F29" s="124">
        <f t="shared" si="0"/>
        <v>28</v>
      </c>
      <c r="G29" s="86"/>
      <c r="H29" s="86"/>
      <c r="I29" s="86"/>
      <c r="J29" s="86"/>
    </row>
    <row r="30" spans="1:10" x14ac:dyDescent="0.2">
      <c r="A30" s="5">
        <v>29</v>
      </c>
      <c r="B30" s="55"/>
      <c r="C30" s="55"/>
      <c r="D30" s="55"/>
      <c r="E30" s="127"/>
      <c r="F30" s="124">
        <f t="shared" si="0"/>
        <v>29</v>
      </c>
      <c r="G30" s="86"/>
      <c r="H30" s="86"/>
      <c r="I30" s="86"/>
      <c r="J30" s="86"/>
    </row>
    <row r="31" spans="1:10" x14ac:dyDescent="0.2">
      <c r="A31" s="5">
        <v>30</v>
      </c>
      <c r="B31" s="55"/>
      <c r="C31" s="55"/>
      <c r="D31" s="55"/>
      <c r="E31" s="127"/>
      <c r="F31" s="124">
        <f t="shared" si="0"/>
        <v>30</v>
      </c>
      <c r="G31" s="86"/>
      <c r="H31" s="86"/>
      <c r="I31" s="86"/>
      <c r="J31" s="86"/>
    </row>
    <row r="32" spans="1:10" x14ac:dyDescent="0.2">
      <c r="A32" s="5">
        <v>31</v>
      </c>
      <c r="B32" s="55"/>
      <c r="C32" s="55"/>
      <c r="D32" s="55"/>
      <c r="E32" s="127"/>
      <c r="F32" s="124">
        <f t="shared" si="0"/>
        <v>31</v>
      </c>
      <c r="G32" s="86"/>
      <c r="H32" s="86"/>
      <c r="I32" s="86"/>
      <c r="J32" s="86"/>
    </row>
    <row r="33" spans="1:10" x14ac:dyDescent="0.2">
      <c r="A33" s="5">
        <v>32</v>
      </c>
      <c r="B33" s="55"/>
      <c r="C33" s="55"/>
      <c r="D33" s="55"/>
      <c r="E33" s="127"/>
      <c r="F33" s="124">
        <f t="shared" si="0"/>
        <v>32</v>
      </c>
      <c r="G33" s="86"/>
      <c r="H33" s="86"/>
      <c r="I33" s="86"/>
      <c r="J33" s="86"/>
    </row>
    <row r="34" spans="1:10" x14ac:dyDescent="0.2">
      <c r="A34" s="5">
        <v>33</v>
      </c>
      <c r="B34" s="55"/>
      <c r="C34" s="55"/>
      <c r="D34" s="55"/>
      <c r="E34" s="127"/>
      <c r="F34" s="124">
        <f t="shared" si="0"/>
        <v>33</v>
      </c>
      <c r="G34" s="86"/>
      <c r="H34" s="86"/>
      <c r="I34" s="86"/>
      <c r="J34" s="86"/>
    </row>
    <row r="35" spans="1:10" x14ac:dyDescent="0.2">
      <c r="A35" s="5">
        <v>34</v>
      </c>
      <c r="B35" s="55"/>
      <c r="C35" s="55"/>
      <c r="D35" s="55"/>
      <c r="E35" s="127"/>
      <c r="F35" s="124">
        <f t="shared" si="0"/>
        <v>34</v>
      </c>
      <c r="G35" s="86"/>
      <c r="H35" s="86"/>
      <c r="I35" s="86"/>
      <c r="J35" s="86"/>
    </row>
    <row r="36" spans="1:10" x14ac:dyDescent="0.2">
      <c r="A36" s="5">
        <v>35</v>
      </c>
      <c r="B36" s="55"/>
      <c r="C36" s="55"/>
      <c r="D36" s="55"/>
      <c r="E36" s="127"/>
      <c r="F36" s="124">
        <f t="shared" si="0"/>
        <v>35</v>
      </c>
      <c r="G36" s="86"/>
      <c r="H36" s="86"/>
      <c r="I36" s="86"/>
      <c r="J36" s="86"/>
    </row>
    <row r="37" spans="1:10" x14ac:dyDescent="0.2">
      <c r="A37" s="5">
        <v>36</v>
      </c>
      <c r="B37" s="55"/>
      <c r="C37" s="55"/>
      <c r="D37" s="55"/>
      <c r="E37" s="127"/>
      <c r="F37" s="124">
        <f t="shared" si="0"/>
        <v>36</v>
      </c>
      <c r="G37" s="86"/>
      <c r="H37" s="86"/>
      <c r="I37" s="86"/>
      <c r="J37" s="86"/>
    </row>
    <row r="38" spans="1:10" x14ac:dyDescent="0.2">
      <c r="A38" s="5">
        <v>37</v>
      </c>
      <c r="B38" s="55"/>
      <c r="C38" s="55"/>
      <c r="D38" s="55"/>
      <c r="E38" s="127"/>
      <c r="F38" s="124">
        <f t="shared" si="0"/>
        <v>37</v>
      </c>
      <c r="G38" s="86"/>
      <c r="H38" s="86"/>
      <c r="I38" s="86"/>
      <c r="J38" s="86"/>
    </row>
    <row r="39" spans="1:10" x14ac:dyDescent="0.2">
      <c r="A39" s="5">
        <v>38</v>
      </c>
      <c r="B39" s="55"/>
      <c r="C39" s="55"/>
      <c r="D39" s="55"/>
      <c r="E39" s="127"/>
      <c r="F39" s="124">
        <f t="shared" si="0"/>
        <v>38</v>
      </c>
      <c r="G39" s="86"/>
      <c r="H39" s="86"/>
      <c r="I39" s="86"/>
      <c r="J39" s="86"/>
    </row>
    <row r="40" spans="1:10" x14ac:dyDescent="0.2">
      <c r="A40" s="5">
        <v>39</v>
      </c>
      <c r="B40" s="55"/>
      <c r="C40" s="55"/>
      <c r="D40" s="55"/>
      <c r="E40" s="127"/>
      <c r="F40" s="124">
        <f t="shared" si="0"/>
        <v>39</v>
      </c>
      <c r="G40" s="86"/>
      <c r="H40" s="86"/>
      <c r="I40" s="86"/>
      <c r="J40" s="86"/>
    </row>
    <row r="41" spans="1:10" x14ac:dyDescent="0.2">
      <c r="A41" s="5">
        <v>40</v>
      </c>
      <c r="B41" s="55"/>
      <c r="C41" s="55"/>
      <c r="D41" s="55"/>
      <c r="E41" s="127"/>
      <c r="F41" s="124">
        <f t="shared" si="0"/>
        <v>40</v>
      </c>
      <c r="G41" s="86"/>
      <c r="H41" s="86"/>
      <c r="I41" s="86"/>
      <c r="J41" s="86"/>
    </row>
    <row r="42" spans="1:10" x14ac:dyDescent="0.2">
      <c r="A42" s="5">
        <v>41</v>
      </c>
      <c r="B42" s="55"/>
      <c r="C42" s="55"/>
      <c r="D42" s="55"/>
      <c r="E42" s="127"/>
      <c r="F42" s="124">
        <f t="shared" si="0"/>
        <v>41</v>
      </c>
      <c r="G42" s="86"/>
      <c r="H42" s="86"/>
      <c r="I42" s="86"/>
      <c r="J42" s="86"/>
    </row>
    <row r="43" spans="1:10" x14ac:dyDescent="0.2">
      <c r="A43" s="5">
        <v>42</v>
      </c>
      <c r="B43" s="55"/>
      <c r="C43" s="55"/>
      <c r="D43" s="55"/>
      <c r="E43" s="127"/>
      <c r="F43" s="124">
        <f t="shared" si="0"/>
        <v>42</v>
      </c>
      <c r="G43" s="86"/>
      <c r="H43" s="86"/>
      <c r="I43" s="86"/>
      <c r="J43" s="86"/>
    </row>
    <row r="44" spans="1:10" x14ac:dyDescent="0.2">
      <c r="A44" s="5">
        <v>43</v>
      </c>
      <c r="B44" s="55"/>
      <c r="C44" s="55"/>
      <c r="D44" s="55"/>
      <c r="E44" s="127"/>
      <c r="F44" s="124">
        <f t="shared" si="0"/>
        <v>43</v>
      </c>
      <c r="G44" s="86"/>
      <c r="H44" s="86"/>
      <c r="I44" s="86"/>
      <c r="J44" s="86"/>
    </row>
    <row r="45" spans="1:10" x14ac:dyDescent="0.2">
      <c r="A45" s="5">
        <v>44</v>
      </c>
      <c r="B45" s="55"/>
      <c r="C45" s="55"/>
      <c r="D45" s="55"/>
      <c r="E45" s="127"/>
      <c r="F45" s="124">
        <f t="shared" si="0"/>
        <v>44</v>
      </c>
      <c r="G45" s="86"/>
      <c r="H45" s="86"/>
      <c r="I45" s="86"/>
      <c r="J45" s="86"/>
    </row>
    <row r="46" spans="1:10" x14ac:dyDescent="0.2">
      <c r="A46" s="5">
        <v>45</v>
      </c>
      <c r="B46" s="55"/>
      <c r="C46" s="55"/>
      <c r="D46" s="55"/>
      <c r="E46" s="127"/>
      <c r="F46" s="124">
        <f t="shared" si="0"/>
        <v>45</v>
      </c>
      <c r="G46" s="86"/>
      <c r="H46" s="86"/>
      <c r="I46" s="86"/>
      <c r="J46" s="86"/>
    </row>
    <row r="47" spans="1:10" x14ac:dyDescent="0.2">
      <c r="A47" s="5">
        <v>46</v>
      </c>
      <c r="B47" s="55"/>
      <c r="C47" s="55"/>
      <c r="D47" s="55"/>
      <c r="E47" s="127"/>
      <c r="F47" s="124">
        <f t="shared" si="0"/>
        <v>46</v>
      </c>
      <c r="G47" s="86"/>
      <c r="H47" s="86"/>
      <c r="I47" s="86"/>
      <c r="J47" s="86"/>
    </row>
    <row r="48" spans="1:10" x14ac:dyDescent="0.2">
      <c r="A48" s="5">
        <v>47</v>
      </c>
      <c r="B48" s="55"/>
      <c r="C48" s="55"/>
      <c r="D48" s="55"/>
      <c r="E48" s="127"/>
      <c r="F48" s="124">
        <f t="shared" si="0"/>
        <v>47</v>
      </c>
      <c r="G48" s="86"/>
      <c r="H48" s="86"/>
      <c r="I48" s="86"/>
      <c r="J48" s="86"/>
    </row>
    <row r="49" spans="1:10" x14ac:dyDescent="0.2">
      <c r="A49" s="5">
        <v>48</v>
      </c>
      <c r="B49" s="55"/>
      <c r="C49" s="55"/>
      <c r="D49" s="55"/>
      <c r="E49" s="127"/>
      <c r="F49" s="124">
        <f t="shared" si="0"/>
        <v>48</v>
      </c>
      <c r="G49" s="86"/>
      <c r="H49" s="86"/>
      <c r="I49" s="86"/>
      <c r="J49" s="86"/>
    </row>
    <row r="50" spans="1:10" x14ac:dyDescent="0.2">
      <c r="A50" s="5">
        <v>49</v>
      </c>
      <c r="B50" s="55"/>
      <c r="C50" s="55"/>
      <c r="D50" s="55"/>
      <c r="E50" s="127"/>
      <c r="F50" s="124">
        <f t="shared" si="0"/>
        <v>49</v>
      </c>
      <c r="G50" s="86"/>
      <c r="H50" s="86"/>
      <c r="I50" s="86"/>
      <c r="J50" s="86"/>
    </row>
    <row r="51" spans="1:10" x14ac:dyDescent="0.2">
      <c r="A51" s="5">
        <v>50</v>
      </c>
      <c r="B51" s="55"/>
      <c r="C51" s="55"/>
      <c r="D51" s="55"/>
      <c r="E51" s="127"/>
      <c r="F51" s="124">
        <f t="shared" si="0"/>
        <v>50</v>
      </c>
      <c r="G51" s="86"/>
      <c r="H51" s="86"/>
      <c r="I51" s="86"/>
      <c r="J51" s="86"/>
    </row>
    <row r="52" spans="1:10" x14ac:dyDescent="0.2">
      <c r="A52" s="5">
        <v>51</v>
      </c>
      <c r="B52" s="55"/>
      <c r="C52" s="55"/>
      <c r="D52" s="55"/>
      <c r="E52" s="127"/>
      <c r="F52" s="124">
        <f t="shared" si="0"/>
        <v>51</v>
      </c>
      <c r="G52" s="86"/>
      <c r="H52" s="86"/>
      <c r="I52" s="86"/>
      <c r="J52" s="86"/>
    </row>
    <row r="53" spans="1:10" x14ac:dyDescent="0.2">
      <c r="A53" s="5">
        <v>52</v>
      </c>
      <c r="B53" s="55"/>
      <c r="C53" s="55"/>
      <c r="D53" s="55"/>
      <c r="E53" s="127"/>
      <c r="F53" s="124">
        <f t="shared" si="0"/>
        <v>52</v>
      </c>
      <c r="G53" s="86"/>
      <c r="H53" s="86"/>
      <c r="I53" s="86"/>
      <c r="J53" s="86"/>
    </row>
    <row r="54" spans="1:10" x14ac:dyDescent="0.2">
      <c r="A54" s="5">
        <v>53</v>
      </c>
      <c r="B54" s="55"/>
      <c r="C54" s="55"/>
      <c r="D54" s="55"/>
      <c r="E54" s="127"/>
      <c r="F54" s="124">
        <f t="shared" si="0"/>
        <v>53</v>
      </c>
      <c r="G54" s="86"/>
      <c r="H54" s="86"/>
      <c r="I54" s="86"/>
      <c r="J54" s="86"/>
    </row>
    <row r="55" spans="1:10" x14ac:dyDescent="0.2">
      <c r="A55" s="5">
        <v>54</v>
      </c>
      <c r="B55" s="55"/>
      <c r="C55" s="55"/>
      <c r="D55" s="55"/>
      <c r="E55" s="127"/>
      <c r="F55" s="124">
        <f t="shared" si="0"/>
        <v>54</v>
      </c>
      <c r="G55" s="86"/>
      <c r="H55" s="86"/>
      <c r="I55" s="86"/>
      <c r="J55" s="86"/>
    </row>
    <row r="56" spans="1:10" x14ac:dyDescent="0.2">
      <c r="A56" s="5">
        <v>55</v>
      </c>
      <c r="B56" s="55"/>
      <c r="C56" s="55"/>
      <c r="D56" s="55"/>
      <c r="E56" s="127"/>
      <c r="F56" s="124">
        <f t="shared" si="0"/>
        <v>55</v>
      </c>
      <c r="G56" s="86"/>
      <c r="H56" s="86"/>
      <c r="I56" s="86"/>
      <c r="J56" s="86"/>
    </row>
    <row r="57" spans="1:10" x14ac:dyDescent="0.2">
      <c r="A57" s="5">
        <v>56</v>
      </c>
      <c r="B57" s="55"/>
      <c r="C57" s="55"/>
      <c r="D57" s="55"/>
      <c r="E57" s="127"/>
      <c r="F57" s="124">
        <f t="shared" si="0"/>
        <v>56</v>
      </c>
      <c r="G57" s="86"/>
      <c r="H57" s="86"/>
      <c r="I57" s="86"/>
      <c r="J57" s="86"/>
    </row>
    <row r="58" spans="1:10" x14ac:dyDescent="0.2">
      <c r="A58" s="5">
        <v>57</v>
      </c>
      <c r="B58" s="55"/>
      <c r="C58" s="55"/>
      <c r="D58" s="55"/>
      <c r="E58" s="127"/>
      <c r="F58" s="124">
        <f t="shared" si="0"/>
        <v>57</v>
      </c>
      <c r="G58" s="86"/>
      <c r="H58" s="86"/>
      <c r="I58" s="86"/>
      <c r="J58" s="86"/>
    </row>
    <row r="59" spans="1:10" x14ac:dyDescent="0.2">
      <c r="A59" s="5">
        <v>58</v>
      </c>
      <c r="B59" s="55"/>
      <c r="C59" s="55"/>
      <c r="D59" s="55"/>
      <c r="E59" s="127"/>
      <c r="F59" s="124">
        <f t="shared" si="0"/>
        <v>58</v>
      </c>
      <c r="G59" s="86"/>
      <c r="H59" s="86"/>
      <c r="I59" s="86"/>
      <c r="J59" s="86"/>
    </row>
    <row r="60" spans="1:10" x14ac:dyDescent="0.2">
      <c r="A60" s="5">
        <v>59</v>
      </c>
      <c r="B60" s="55"/>
      <c r="C60" s="55"/>
      <c r="D60" s="55"/>
      <c r="E60" s="127"/>
      <c r="F60" s="124">
        <f t="shared" si="0"/>
        <v>59</v>
      </c>
      <c r="G60" s="86"/>
      <c r="H60" s="86"/>
      <c r="I60" s="86"/>
      <c r="J60" s="86"/>
    </row>
    <row r="61" spans="1:10" x14ac:dyDescent="0.2">
      <c r="A61" s="5">
        <v>60</v>
      </c>
      <c r="B61" s="55"/>
      <c r="C61" s="55"/>
      <c r="D61" s="55"/>
      <c r="E61" s="127"/>
      <c r="F61" s="124">
        <f t="shared" si="0"/>
        <v>60</v>
      </c>
      <c r="G61" s="86"/>
      <c r="H61" s="86"/>
      <c r="I61" s="86"/>
      <c r="J61" s="86"/>
    </row>
    <row r="62" spans="1:10" x14ac:dyDescent="0.2">
      <c r="A62" s="5">
        <v>61</v>
      </c>
      <c r="B62" s="55"/>
      <c r="C62" s="55"/>
      <c r="D62" s="55"/>
      <c r="E62" s="127"/>
      <c r="F62" s="124">
        <f t="shared" si="0"/>
        <v>61</v>
      </c>
      <c r="G62" s="86"/>
      <c r="H62" s="86"/>
      <c r="I62" s="86"/>
      <c r="J62" s="86"/>
    </row>
    <row r="63" spans="1:10" x14ac:dyDescent="0.2">
      <c r="A63" s="5">
        <v>62</v>
      </c>
      <c r="B63" s="55"/>
      <c r="C63" s="55"/>
      <c r="D63" s="55"/>
      <c r="E63" s="127"/>
      <c r="F63" s="124">
        <f t="shared" si="0"/>
        <v>62</v>
      </c>
      <c r="G63" s="86"/>
      <c r="H63" s="86"/>
      <c r="I63" s="86"/>
      <c r="J63" s="86"/>
    </row>
    <row r="64" spans="1:10" x14ac:dyDescent="0.2">
      <c r="A64" s="5">
        <v>63</v>
      </c>
      <c r="B64" s="55"/>
      <c r="C64" s="55"/>
      <c r="D64" s="55"/>
      <c r="E64" s="127"/>
      <c r="F64" s="124">
        <f t="shared" si="0"/>
        <v>63</v>
      </c>
      <c r="G64" s="86"/>
      <c r="H64" s="86"/>
      <c r="I64" s="86"/>
      <c r="J64" s="86"/>
    </row>
    <row r="65" spans="1:10" x14ac:dyDescent="0.2">
      <c r="A65" s="5">
        <v>64</v>
      </c>
      <c r="B65" s="55"/>
      <c r="C65" s="55"/>
      <c r="D65" s="55"/>
      <c r="E65" s="127"/>
      <c r="F65" s="124">
        <f t="shared" si="0"/>
        <v>64</v>
      </c>
      <c r="G65" s="86"/>
      <c r="H65" s="86"/>
      <c r="I65" s="86"/>
      <c r="J65" s="86"/>
    </row>
    <row r="66" spans="1:10" x14ac:dyDescent="0.2">
      <c r="A66" s="5">
        <v>65</v>
      </c>
      <c r="B66" s="55"/>
      <c r="C66" s="55"/>
      <c r="D66" s="55"/>
      <c r="E66" s="127"/>
      <c r="F66" s="124">
        <f t="shared" ref="F66:F129" si="1">A66</f>
        <v>65</v>
      </c>
      <c r="G66" s="86"/>
      <c r="H66" s="86"/>
      <c r="I66" s="86"/>
      <c r="J66" s="86"/>
    </row>
    <row r="67" spans="1:10" x14ac:dyDescent="0.2">
      <c r="A67" s="5">
        <v>66</v>
      </c>
      <c r="B67" s="55"/>
      <c r="C67" s="55"/>
      <c r="D67" s="55"/>
      <c r="E67" s="127"/>
      <c r="F67" s="124">
        <f t="shared" si="1"/>
        <v>66</v>
      </c>
      <c r="G67" s="86"/>
      <c r="H67" s="86"/>
      <c r="I67" s="86"/>
      <c r="J67" s="86"/>
    </row>
    <row r="68" spans="1:10" x14ac:dyDescent="0.2">
      <c r="A68" s="5">
        <v>67</v>
      </c>
      <c r="B68" s="55"/>
      <c r="C68" s="55"/>
      <c r="D68" s="55"/>
      <c r="E68" s="127"/>
      <c r="F68" s="124">
        <f t="shared" si="1"/>
        <v>67</v>
      </c>
      <c r="G68" s="86"/>
      <c r="H68" s="86"/>
      <c r="I68" s="86"/>
      <c r="J68" s="86"/>
    </row>
    <row r="69" spans="1:10" x14ac:dyDescent="0.2">
      <c r="A69" s="5">
        <v>68</v>
      </c>
      <c r="B69" s="55"/>
      <c r="C69" s="55"/>
      <c r="D69" s="55"/>
      <c r="E69" s="127"/>
      <c r="F69" s="124">
        <f t="shared" si="1"/>
        <v>68</v>
      </c>
      <c r="G69" s="86"/>
      <c r="H69" s="86"/>
      <c r="I69" s="86"/>
      <c r="J69" s="86"/>
    </row>
    <row r="70" spans="1:10" x14ac:dyDescent="0.2">
      <c r="A70" s="5">
        <v>69</v>
      </c>
      <c r="B70" s="55"/>
      <c r="C70" s="55"/>
      <c r="D70" s="55"/>
      <c r="E70" s="127"/>
      <c r="F70" s="124">
        <f t="shared" si="1"/>
        <v>69</v>
      </c>
      <c r="G70" s="86"/>
      <c r="H70" s="86"/>
      <c r="I70" s="86"/>
      <c r="J70" s="86"/>
    </row>
    <row r="71" spans="1:10" x14ac:dyDescent="0.2">
      <c r="A71" s="5">
        <v>70</v>
      </c>
      <c r="B71" s="55"/>
      <c r="C71" s="55"/>
      <c r="D71" s="55"/>
      <c r="E71" s="127"/>
      <c r="F71" s="124">
        <f t="shared" si="1"/>
        <v>70</v>
      </c>
      <c r="G71" s="86"/>
      <c r="H71" s="86"/>
      <c r="I71" s="86"/>
      <c r="J71" s="86"/>
    </row>
    <row r="72" spans="1:10" x14ac:dyDescent="0.2">
      <c r="A72" s="5">
        <v>71</v>
      </c>
      <c r="B72" s="55"/>
      <c r="C72" s="55"/>
      <c r="D72" s="55"/>
      <c r="E72" s="127"/>
      <c r="F72" s="124">
        <f t="shared" si="1"/>
        <v>71</v>
      </c>
      <c r="G72" s="86"/>
      <c r="H72" s="86"/>
      <c r="I72" s="86"/>
      <c r="J72" s="86"/>
    </row>
    <row r="73" spans="1:10" x14ac:dyDescent="0.2">
      <c r="A73" s="5">
        <v>72</v>
      </c>
      <c r="B73" s="55"/>
      <c r="C73" s="55"/>
      <c r="D73" s="55"/>
      <c r="E73" s="127"/>
      <c r="F73" s="124">
        <f t="shared" si="1"/>
        <v>72</v>
      </c>
      <c r="G73" s="86"/>
      <c r="H73" s="86"/>
      <c r="I73" s="86"/>
      <c r="J73" s="86"/>
    </row>
    <row r="74" spans="1:10" x14ac:dyDescent="0.2">
      <c r="A74" s="5">
        <v>73</v>
      </c>
      <c r="B74" s="55"/>
      <c r="C74" s="55"/>
      <c r="D74" s="55"/>
      <c r="E74" s="127"/>
      <c r="F74" s="124">
        <f t="shared" si="1"/>
        <v>73</v>
      </c>
      <c r="G74" s="86"/>
      <c r="H74" s="86"/>
      <c r="I74" s="86"/>
      <c r="J74" s="86"/>
    </row>
    <row r="75" spans="1:10" x14ac:dyDescent="0.2">
      <c r="A75" s="5">
        <v>74</v>
      </c>
      <c r="B75" s="55"/>
      <c r="C75" s="55"/>
      <c r="D75" s="55"/>
      <c r="E75" s="127"/>
      <c r="F75" s="124">
        <f t="shared" si="1"/>
        <v>74</v>
      </c>
      <c r="G75" s="86"/>
      <c r="H75" s="86"/>
      <c r="I75" s="86"/>
      <c r="J75" s="86"/>
    </row>
    <row r="76" spans="1:10" x14ac:dyDescent="0.2">
      <c r="A76" s="5">
        <v>75</v>
      </c>
      <c r="B76" s="55"/>
      <c r="C76" s="55"/>
      <c r="D76" s="55"/>
      <c r="E76" s="127"/>
      <c r="F76" s="124">
        <f t="shared" si="1"/>
        <v>75</v>
      </c>
      <c r="G76" s="86"/>
      <c r="H76" s="86"/>
      <c r="I76" s="86"/>
      <c r="J76" s="86"/>
    </row>
    <row r="77" spans="1:10" x14ac:dyDescent="0.2">
      <c r="A77" s="5">
        <v>76</v>
      </c>
      <c r="B77" s="55"/>
      <c r="C77" s="55"/>
      <c r="D77" s="55"/>
      <c r="E77" s="127"/>
      <c r="F77" s="124">
        <f t="shared" si="1"/>
        <v>76</v>
      </c>
      <c r="G77" s="86"/>
      <c r="H77" s="86"/>
      <c r="I77" s="86"/>
      <c r="J77" s="86"/>
    </row>
    <row r="78" spans="1:10" x14ac:dyDescent="0.2">
      <c r="A78" s="5">
        <v>77</v>
      </c>
      <c r="B78" s="55"/>
      <c r="C78" s="55"/>
      <c r="D78" s="55"/>
      <c r="E78" s="127"/>
      <c r="F78" s="124">
        <f t="shared" si="1"/>
        <v>77</v>
      </c>
      <c r="G78" s="86"/>
      <c r="H78" s="86"/>
      <c r="I78" s="86"/>
      <c r="J78" s="86"/>
    </row>
    <row r="79" spans="1:10" x14ac:dyDescent="0.2">
      <c r="A79" s="5">
        <v>78</v>
      </c>
      <c r="B79" s="55"/>
      <c r="C79" s="55"/>
      <c r="D79" s="55"/>
      <c r="E79" s="127"/>
      <c r="F79" s="124">
        <f t="shared" si="1"/>
        <v>78</v>
      </c>
      <c r="G79" s="86"/>
      <c r="H79" s="86"/>
      <c r="I79" s="86"/>
      <c r="J79" s="86"/>
    </row>
    <row r="80" spans="1:10" x14ac:dyDescent="0.2">
      <c r="A80" s="5">
        <v>79</v>
      </c>
      <c r="B80" s="55"/>
      <c r="C80" s="55"/>
      <c r="D80" s="55"/>
      <c r="E80" s="127"/>
      <c r="F80" s="124">
        <f t="shared" si="1"/>
        <v>79</v>
      </c>
      <c r="G80" s="86"/>
      <c r="H80" s="86"/>
      <c r="I80" s="86"/>
      <c r="J80" s="86"/>
    </row>
    <row r="81" spans="1:10" x14ac:dyDescent="0.2">
      <c r="A81" s="5">
        <v>80</v>
      </c>
      <c r="B81" s="55"/>
      <c r="C81" s="55"/>
      <c r="D81" s="55"/>
      <c r="E81" s="127"/>
      <c r="F81" s="124">
        <f t="shared" si="1"/>
        <v>80</v>
      </c>
      <c r="G81" s="86"/>
      <c r="H81" s="86"/>
      <c r="I81" s="86"/>
      <c r="J81" s="86"/>
    </row>
    <row r="82" spans="1:10" x14ac:dyDescent="0.2">
      <c r="A82" s="5">
        <v>81</v>
      </c>
      <c r="B82" s="55"/>
      <c r="C82" s="55"/>
      <c r="D82" s="55"/>
      <c r="E82" s="127"/>
      <c r="F82" s="124">
        <f t="shared" si="1"/>
        <v>81</v>
      </c>
      <c r="G82" s="86"/>
      <c r="H82" s="86"/>
      <c r="I82" s="86"/>
      <c r="J82" s="86"/>
    </row>
    <row r="83" spans="1:10" x14ac:dyDescent="0.2">
      <c r="A83" s="5">
        <v>82</v>
      </c>
      <c r="B83" s="55"/>
      <c r="C83" s="55"/>
      <c r="D83" s="55"/>
      <c r="E83" s="127"/>
      <c r="F83" s="124">
        <f t="shared" si="1"/>
        <v>82</v>
      </c>
      <c r="G83" s="86"/>
      <c r="H83" s="86"/>
      <c r="I83" s="86"/>
      <c r="J83" s="86"/>
    </row>
    <row r="84" spans="1:10" x14ac:dyDescent="0.2">
      <c r="A84" s="5">
        <v>83</v>
      </c>
      <c r="B84" s="55"/>
      <c r="C84" s="55"/>
      <c r="D84" s="55"/>
      <c r="E84" s="127"/>
      <c r="F84" s="124">
        <f t="shared" si="1"/>
        <v>83</v>
      </c>
      <c r="G84" s="86"/>
      <c r="H84" s="86"/>
      <c r="I84" s="86"/>
      <c r="J84" s="86"/>
    </row>
    <row r="85" spans="1:10" x14ac:dyDescent="0.2">
      <c r="A85" s="5">
        <v>84</v>
      </c>
      <c r="B85" s="55"/>
      <c r="C85" s="55"/>
      <c r="D85" s="55"/>
      <c r="E85" s="127"/>
      <c r="F85" s="124">
        <f t="shared" si="1"/>
        <v>84</v>
      </c>
      <c r="G85" s="86"/>
      <c r="H85" s="86"/>
      <c r="I85" s="86"/>
      <c r="J85" s="86"/>
    </row>
    <row r="86" spans="1:10" x14ac:dyDescent="0.2">
      <c r="A86" s="5">
        <v>85</v>
      </c>
      <c r="B86" s="55"/>
      <c r="C86" s="55"/>
      <c r="D86" s="55"/>
      <c r="E86" s="127"/>
      <c r="F86" s="124">
        <f t="shared" si="1"/>
        <v>85</v>
      </c>
      <c r="G86" s="86"/>
      <c r="H86" s="86"/>
      <c r="I86" s="86"/>
      <c r="J86" s="86"/>
    </row>
    <row r="87" spans="1:10" x14ac:dyDescent="0.2">
      <c r="A87" s="5">
        <v>86</v>
      </c>
      <c r="B87" s="55"/>
      <c r="C87" s="55"/>
      <c r="D87" s="55"/>
      <c r="E87" s="127"/>
      <c r="F87" s="124">
        <f t="shared" si="1"/>
        <v>86</v>
      </c>
      <c r="G87" s="86"/>
      <c r="H87" s="86"/>
      <c r="I87" s="86"/>
      <c r="J87" s="86"/>
    </row>
    <row r="88" spans="1:10" x14ac:dyDescent="0.2">
      <c r="A88" s="5">
        <v>87</v>
      </c>
      <c r="B88" s="55"/>
      <c r="C88" s="55"/>
      <c r="D88" s="55"/>
      <c r="E88" s="127"/>
      <c r="F88" s="124">
        <f t="shared" si="1"/>
        <v>87</v>
      </c>
      <c r="G88" s="86"/>
      <c r="H88" s="86"/>
      <c r="I88" s="86"/>
      <c r="J88" s="86"/>
    </row>
    <row r="89" spans="1:10" x14ac:dyDescent="0.2">
      <c r="A89" s="5">
        <v>88</v>
      </c>
      <c r="B89" s="55"/>
      <c r="C89" s="55"/>
      <c r="D89" s="55"/>
      <c r="E89" s="127"/>
      <c r="F89" s="124">
        <f t="shared" si="1"/>
        <v>88</v>
      </c>
      <c r="G89" s="86"/>
      <c r="H89" s="86"/>
      <c r="I89" s="86"/>
      <c r="J89" s="86"/>
    </row>
    <row r="90" spans="1:10" x14ac:dyDescent="0.2">
      <c r="A90" s="5">
        <v>89</v>
      </c>
      <c r="B90" s="55"/>
      <c r="C90" s="55"/>
      <c r="D90" s="55"/>
      <c r="E90" s="127"/>
      <c r="F90" s="124">
        <f t="shared" si="1"/>
        <v>89</v>
      </c>
      <c r="G90" s="86"/>
      <c r="H90" s="86"/>
      <c r="I90" s="86"/>
      <c r="J90" s="86"/>
    </row>
    <row r="91" spans="1:10" x14ac:dyDescent="0.2">
      <c r="A91" s="5">
        <v>90</v>
      </c>
      <c r="B91" s="55"/>
      <c r="C91" s="55"/>
      <c r="D91" s="55"/>
      <c r="E91" s="127"/>
      <c r="F91" s="124">
        <f t="shared" si="1"/>
        <v>90</v>
      </c>
      <c r="G91" s="86"/>
      <c r="H91" s="86"/>
      <c r="I91" s="86"/>
      <c r="J91" s="86"/>
    </row>
    <row r="92" spans="1:10" x14ac:dyDescent="0.2">
      <c r="A92" s="5">
        <v>91</v>
      </c>
      <c r="B92" s="55"/>
      <c r="C92" s="55"/>
      <c r="D92" s="55"/>
      <c r="E92" s="127"/>
      <c r="F92" s="124">
        <f t="shared" si="1"/>
        <v>91</v>
      </c>
      <c r="G92" s="86"/>
      <c r="H92" s="86"/>
      <c r="I92" s="86"/>
      <c r="J92" s="86"/>
    </row>
    <row r="93" spans="1:10" x14ac:dyDescent="0.2">
      <c r="A93" s="5">
        <v>92</v>
      </c>
      <c r="B93" s="55"/>
      <c r="C93" s="55"/>
      <c r="D93" s="55"/>
      <c r="E93" s="127"/>
      <c r="F93" s="124">
        <f t="shared" si="1"/>
        <v>92</v>
      </c>
      <c r="G93" s="86"/>
      <c r="H93" s="86"/>
      <c r="I93" s="86"/>
      <c r="J93" s="86"/>
    </row>
    <row r="94" spans="1:10" x14ac:dyDescent="0.2">
      <c r="A94" s="5">
        <v>93</v>
      </c>
      <c r="B94" s="55"/>
      <c r="C94" s="55"/>
      <c r="D94" s="55"/>
      <c r="E94" s="127"/>
      <c r="F94" s="124">
        <f t="shared" si="1"/>
        <v>93</v>
      </c>
      <c r="G94" s="86"/>
      <c r="H94" s="86"/>
      <c r="I94" s="86"/>
      <c r="J94" s="86"/>
    </row>
    <row r="95" spans="1:10" x14ac:dyDescent="0.2">
      <c r="A95" s="5">
        <v>94</v>
      </c>
      <c r="B95" s="55"/>
      <c r="C95" s="55"/>
      <c r="D95" s="55"/>
      <c r="E95" s="127"/>
      <c r="F95" s="124">
        <f t="shared" si="1"/>
        <v>94</v>
      </c>
      <c r="G95" s="86"/>
      <c r="H95" s="86"/>
      <c r="I95" s="86"/>
      <c r="J95" s="86"/>
    </row>
    <row r="96" spans="1:10" x14ac:dyDescent="0.2">
      <c r="A96" s="5">
        <v>95</v>
      </c>
      <c r="B96" s="55"/>
      <c r="C96" s="55"/>
      <c r="D96" s="55"/>
      <c r="E96" s="127"/>
      <c r="F96" s="124">
        <f t="shared" si="1"/>
        <v>95</v>
      </c>
      <c r="G96" s="86"/>
      <c r="H96" s="86"/>
      <c r="I96" s="86"/>
      <c r="J96" s="86"/>
    </row>
    <row r="97" spans="1:10" x14ac:dyDescent="0.2">
      <c r="A97" s="5">
        <v>96</v>
      </c>
      <c r="B97" s="55"/>
      <c r="C97" s="55"/>
      <c r="D97" s="55"/>
      <c r="E97" s="127"/>
      <c r="F97" s="124">
        <f t="shared" si="1"/>
        <v>96</v>
      </c>
      <c r="G97" s="86"/>
      <c r="H97" s="86"/>
      <c r="I97" s="86"/>
      <c r="J97" s="86"/>
    </row>
    <row r="98" spans="1:10" x14ac:dyDescent="0.2">
      <c r="A98" s="5">
        <v>97</v>
      </c>
      <c r="B98" s="55"/>
      <c r="C98" s="55"/>
      <c r="D98" s="55"/>
      <c r="E98" s="127"/>
      <c r="F98" s="124">
        <f t="shared" si="1"/>
        <v>97</v>
      </c>
      <c r="G98" s="86"/>
      <c r="H98" s="86"/>
      <c r="I98" s="86"/>
      <c r="J98" s="86"/>
    </row>
    <row r="99" spans="1:10" x14ac:dyDescent="0.2">
      <c r="A99" s="5">
        <v>98</v>
      </c>
      <c r="B99" s="55"/>
      <c r="C99" s="55"/>
      <c r="D99" s="55"/>
      <c r="E99" s="127"/>
      <c r="F99" s="124">
        <f t="shared" si="1"/>
        <v>98</v>
      </c>
      <c r="G99" s="86"/>
      <c r="H99" s="86"/>
      <c r="I99" s="86"/>
      <c r="J99" s="86"/>
    </row>
    <row r="100" spans="1:10" x14ac:dyDescent="0.2">
      <c r="A100" s="5">
        <v>99</v>
      </c>
      <c r="B100" s="55"/>
      <c r="C100" s="55"/>
      <c r="D100" s="55"/>
      <c r="E100" s="127"/>
      <c r="F100" s="124">
        <f t="shared" si="1"/>
        <v>99</v>
      </c>
      <c r="G100" s="86"/>
      <c r="H100" s="86"/>
      <c r="I100" s="86"/>
      <c r="J100" s="86"/>
    </row>
    <row r="101" spans="1:10" x14ac:dyDescent="0.2">
      <c r="A101" s="5">
        <v>100</v>
      </c>
      <c r="B101" s="55"/>
      <c r="C101" s="55"/>
      <c r="D101" s="55"/>
      <c r="E101" s="127"/>
      <c r="F101" s="124">
        <f t="shared" si="1"/>
        <v>100</v>
      </c>
      <c r="G101" s="86"/>
      <c r="H101" s="86"/>
      <c r="I101" s="86"/>
      <c r="J101" s="86"/>
    </row>
    <row r="102" spans="1:10" x14ac:dyDescent="0.2">
      <c r="A102" s="5">
        <v>101</v>
      </c>
      <c r="B102" s="55"/>
      <c r="C102" s="55"/>
      <c r="D102" s="55"/>
      <c r="E102" s="127"/>
      <c r="F102" s="124">
        <f t="shared" si="1"/>
        <v>101</v>
      </c>
      <c r="G102" s="86"/>
      <c r="H102" s="86"/>
      <c r="I102" s="86"/>
      <c r="J102" s="86"/>
    </row>
    <row r="103" spans="1:10" x14ac:dyDescent="0.2">
      <c r="A103" s="5">
        <v>102</v>
      </c>
      <c r="B103" s="55"/>
      <c r="C103" s="55"/>
      <c r="D103" s="55"/>
      <c r="E103" s="127"/>
      <c r="F103" s="124">
        <f t="shared" si="1"/>
        <v>102</v>
      </c>
      <c r="G103" s="86"/>
      <c r="H103" s="86"/>
      <c r="I103" s="86"/>
      <c r="J103" s="86"/>
    </row>
    <row r="104" spans="1:10" x14ac:dyDescent="0.2">
      <c r="A104" s="5">
        <v>103</v>
      </c>
      <c r="B104" s="55"/>
      <c r="C104" s="55"/>
      <c r="D104" s="55"/>
      <c r="E104" s="127"/>
      <c r="F104" s="124">
        <f t="shared" si="1"/>
        <v>103</v>
      </c>
      <c r="G104" s="86"/>
      <c r="H104" s="86"/>
      <c r="I104" s="86"/>
      <c r="J104" s="86"/>
    </row>
    <row r="105" spans="1:10" x14ac:dyDescent="0.2">
      <c r="A105" s="5">
        <v>104</v>
      </c>
      <c r="B105" s="55"/>
      <c r="C105" s="55"/>
      <c r="D105" s="55"/>
      <c r="E105" s="127"/>
      <c r="F105" s="124">
        <f t="shared" si="1"/>
        <v>104</v>
      </c>
      <c r="G105" s="86"/>
      <c r="H105" s="86"/>
      <c r="I105" s="86"/>
      <c r="J105" s="86"/>
    </row>
    <row r="106" spans="1:10" x14ac:dyDescent="0.2">
      <c r="A106" s="5">
        <v>105</v>
      </c>
      <c r="B106" s="55"/>
      <c r="C106" s="55"/>
      <c r="D106" s="55"/>
      <c r="E106" s="127"/>
      <c r="F106" s="124">
        <f t="shared" si="1"/>
        <v>105</v>
      </c>
      <c r="G106" s="86"/>
      <c r="H106" s="86"/>
      <c r="I106" s="86"/>
      <c r="J106" s="86"/>
    </row>
    <row r="107" spans="1:10" x14ac:dyDescent="0.2">
      <c r="A107" s="5">
        <v>106</v>
      </c>
      <c r="B107" s="55"/>
      <c r="C107" s="55"/>
      <c r="D107" s="55"/>
      <c r="E107" s="127"/>
      <c r="F107" s="124">
        <f t="shared" si="1"/>
        <v>106</v>
      </c>
      <c r="G107" s="86"/>
      <c r="H107" s="86"/>
      <c r="I107" s="86"/>
      <c r="J107" s="86"/>
    </row>
    <row r="108" spans="1:10" x14ac:dyDescent="0.2">
      <c r="A108" s="5">
        <v>107</v>
      </c>
      <c r="B108" s="55"/>
      <c r="C108" s="55"/>
      <c r="D108" s="55"/>
      <c r="E108" s="127"/>
      <c r="F108" s="124">
        <f t="shared" si="1"/>
        <v>107</v>
      </c>
      <c r="G108" s="86"/>
      <c r="H108" s="86"/>
      <c r="I108" s="86"/>
      <c r="J108" s="86"/>
    </row>
    <row r="109" spans="1:10" x14ac:dyDescent="0.2">
      <c r="A109" s="5">
        <v>108</v>
      </c>
      <c r="B109" s="55"/>
      <c r="C109" s="55"/>
      <c r="D109" s="55"/>
      <c r="E109" s="127"/>
      <c r="F109" s="124">
        <f t="shared" si="1"/>
        <v>108</v>
      </c>
      <c r="G109" s="86"/>
      <c r="H109" s="86"/>
      <c r="I109" s="86"/>
      <c r="J109" s="86"/>
    </row>
    <row r="110" spans="1:10" x14ac:dyDescent="0.2">
      <c r="A110" s="5">
        <v>109</v>
      </c>
      <c r="B110" s="55"/>
      <c r="C110" s="55"/>
      <c r="D110" s="55"/>
      <c r="E110" s="127"/>
      <c r="F110" s="124">
        <f t="shared" si="1"/>
        <v>109</v>
      </c>
      <c r="G110" s="86"/>
      <c r="H110" s="86"/>
      <c r="I110" s="86"/>
      <c r="J110" s="86"/>
    </row>
    <row r="111" spans="1:10" x14ac:dyDescent="0.2">
      <c r="A111" s="5">
        <v>110</v>
      </c>
      <c r="B111" s="55"/>
      <c r="C111" s="55"/>
      <c r="D111" s="55"/>
      <c r="E111" s="127"/>
      <c r="F111" s="124">
        <f t="shared" si="1"/>
        <v>110</v>
      </c>
      <c r="G111" s="86"/>
      <c r="H111" s="86"/>
      <c r="I111" s="86"/>
      <c r="J111" s="86"/>
    </row>
    <row r="112" spans="1:10" x14ac:dyDescent="0.2">
      <c r="A112" s="5">
        <v>111</v>
      </c>
      <c r="B112" s="55"/>
      <c r="C112" s="55"/>
      <c r="D112" s="55"/>
      <c r="E112" s="127"/>
      <c r="F112" s="124">
        <f t="shared" si="1"/>
        <v>111</v>
      </c>
      <c r="G112" s="86"/>
      <c r="H112" s="86"/>
      <c r="I112" s="86"/>
      <c r="J112" s="86"/>
    </row>
    <row r="113" spans="1:10" x14ac:dyDescent="0.2">
      <c r="A113" s="5">
        <v>112</v>
      </c>
      <c r="B113" s="55"/>
      <c r="C113" s="55"/>
      <c r="D113" s="55"/>
      <c r="E113" s="127"/>
      <c r="F113" s="124">
        <f t="shared" si="1"/>
        <v>112</v>
      </c>
      <c r="G113" s="86"/>
      <c r="H113" s="86"/>
      <c r="I113" s="86"/>
      <c r="J113" s="86"/>
    </row>
    <row r="114" spans="1:10" x14ac:dyDescent="0.2">
      <c r="A114" s="5">
        <v>113</v>
      </c>
      <c r="B114" s="55"/>
      <c r="C114" s="55"/>
      <c r="D114" s="55"/>
      <c r="E114" s="127"/>
      <c r="F114" s="124">
        <f t="shared" si="1"/>
        <v>113</v>
      </c>
      <c r="G114" s="86"/>
      <c r="H114" s="86"/>
      <c r="I114" s="86"/>
      <c r="J114" s="86"/>
    </row>
    <row r="115" spans="1:10" x14ac:dyDescent="0.2">
      <c r="A115" s="5">
        <v>114</v>
      </c>
      <c r="B115" s="55"/>
      <c r="C115" s="55"/>
      <c r="D115" s="55"/>
      <c r="E115" s="127"/>
      <c r="F115" s="124">
        <f t="shared" si="1"/>
        <v>114</v>
      </c>
      <c r="G115" s="86"/>
      <c r="H115" s="86"/>
      <c r="I115" s="86"/>
      <c r="J115" s="86"/>
    </row>
    <row r="116" spans="1:10" x14ac:dyDescent="0.2">
      <c r="A116" s="5">
        <v>115</v>
      </c>
      <c r="B116" s="55"/>
      <c r="C116" s="55"/>
      <c r="D116" s="55"/>
      <c r="E116" s="127"/>
      <c r="F116" s="124">
        <f t="shared" si="1"/>
        <v>115</v>
      </c>
      <c r="G116" s="86"/>
      <c r="H116" s="86"/>
      <c r="I116" s="86"/>
      <c r="J116" s="86"/>
    </row>
    <row r="117" spans="1:10" x14ac:dyDescent="0.2">
      <c r="A117" s="5">
        <v>116</v>
      </c>
      <c r="B117" s="55"/>
      <c r="C117" s="55"/>
      <c r="D117" s="55"/>
      <c r="E117" s="127"/>
      <c r="F117" s="124">
        <f t="shared" si="1"/>
        <v>116</v>
      </c>
      <c r="G117" s="86"/>
      <c r="H117" s="86"/>
      <c r="I117" s="86"/>
      <c r="J117" s="86"/>
    </row>
    <row r="118" spans="1:10" x14ac:dyDescent="0.2">
      <c r="A118" s="5">
        <v>117</v>
      </c>
      <c r="B118" s="55"/>
      <c r="C118" s="55"/>
      <c r="D118" s="55"/>
      <c r="E118" s="127"/>
      <c r="F118" s="124">
        <f t="shared" si="1"/>
        <v>117</v>
      </c>
      <c r="G118" s="86"/>
      <c r="H118" s="86"/>
      <c r="I118" s="86"/>
      <c r="J118" s="86"/>
    </row>
    <row r="119" spans="1:10" x14ac:dyDescent="0.2">
      <c r="A119" s="5">
        <v>118</v>
      </c>
      <c r="B119" s="55"/>
      <c r="C119" s="55"/>
      <c r="D119" s="55"/>
      <c r="E119" s="127"/>
      <c r="F119" s="124">
        <f t="shared" si="1"/>
        <v>118</v>
      </c>
      <c r="G119" s="86"/>
      <c r="H119" s="86"/>
      <c r="I119" s="86"/>
      <c r="J119" s="86"/>
    </row>
    <row r="120" spans="1:10" x14ac:dyDescent="0.2">
      <c r="A120" s="5">
        <v>119</v>
      </c>
      <c r="B120" s="55"/>
      <c r="C120" s="55"/>
      <c r="D120" s="55"/>
      <c r="E120" s="127"/>
      <c r="F120" s="124">
        <f t="shared" si="1"/>
        <v>119</v>
      </c>
      <c r="G120" s="86"/>
      <c r="H120" s="86"/>
      <c r="I120" s="86"/>
      <c r="J120" s="86"/>
    </row>
    <row r="121" spans="1:10" x14ac:dyDescent="0.2">
      <c r="A121" s="5">
        <v>120</v>
      </c>
      <c r="B121" s="55"/>
      <c r="C121" s="55"/>
      <c r="D121" s="55"/>
      <c r="E121" s="127"/>
      <c r="F121" s="124">
        <f t="shared" si="1"/>
        <v>120</v>
      </c>
      <c r="G121" s="86"/>
      <c r="H121" s="86"/>
      <c r="I121" s="86"/>
      <c r="J121" s="86"/>
    </row>
    <row r="122" spans="1:10" x14ac:dyDescent="0.2">
      <c r="A122" s="5">
        <v>121</v>
      </c>
      <c r="B122" s="55"/>
      <c r="C122" s="55"/>
      <c r="D122" s="55"/>
      <c r="E122" s="127"/>
      <c r="F122" s="124">
        <f t="shared" si="1"/>
        <v>121</v>
      </c>
      <c r="G122" s="86"/>
      <c r="H122" s="86"/>
      <c r="I122" s="86"/>
      <c r="J122" s="86"/>
    </row>
    <row r="123" spans="1:10" x14ac:dyDescent="0.2">
      <c r="A123" s="5">
        <v>122</v>
      </c>
      <c r="B123" s="55"/>
      <c r="C123" s="55"/>
      <c r="D123" s="55"/>
      <c r="E123" s="127"/>
      <c r="F123" s="124">
        <f t="shared" si="1"/>
        <v>122</v>
      </c>
      <c r="G123" s="86"/>
      <c r="H123" s="86"/>
      <c r="I123" s="86"/>
      <c r="J123" s="86"/>
    </row>
    <row r="124" spans="1:10" x14ac:dyDescent="0.2">
      <c r="A124" s="5">
        <v>123</v>
      </c>
      <c r="B124" s="55"/>
      <c r="C124" s="55"/>
      <c r="D124" s="55"/>
      <c r="E124" s="127"/>
      <c r="F124" s="124">
        <f t="shared" si="1"/>
        <v>123</v>
      </c>
      <c r="G124" s="86"/>
      <c r="H124" s="86"/>
      <c r="I124" s="86"/>
      <c r="J124" s="86"/>
    </row>
    <row r="125" spans="1:10" x14ac:dyDescent="0.2">
      <c r="A125" s="5">
        <v>124</v>
      </c>
      <c r="B125" s="55"/>
      <c r="C125" s="55"/>
      <c r="D125" s="55"/>
      <c r="E125" s="127"/>
      <c r="F125" s="124">
        <f t="shared" si="1"/>
        <v>124</v>
      </c>
      <c r="G125" s="86"/>
      <c r="H125" s="86"/>
      <c r="I125" s="86"/>
      <c r="J125" s="86"/>
    </row>
    <row r="126" spans="1:10" x14ac:dyDescent="0.2">
      <c r="A126" s="5">
        <v>125</v>
      </c>
      <c r="B126" s="55"/>
      <c r="C126" s="55"/>
      <c r="D126" s="55"/>
      <c r="E126" s="127"/>
      <c r="F126" s="124">
        <f t="shared" si="1"/>
        <v>125</v>
      </c>
      <c r="G126" s="86"/>
      <c r="H126" s="86"/>
      <c r="I126" s="86"/>
      <c r="J126" s="86"/>
    </row>
    <row r="127" spans="1:10" x14ac:dyDescent="0.2">
      <c r="A127" s="5">
        <v>126</v>
      </c>
      <c r="B127" s="55"/>
      <c r="C127" s="55"/>
      <c r="D127" s="55"/>
      <c r="E127" s="127"/>
      <c r="F127" s="124">
        <f t="shared" si="1"/>
        <v>126</v>
      </c>
      <c r="G127" s="86"/>
      <c r="H127" s="86"/>
      <c r="I127" s="86"/>
      <c r="J127" s="86"/>
    </row>
    <row r="128" spans="1:10" x14ac:dyDescent="0.2">
      <c r="A128" s="5">
        <v>127</v>
      </c>
      <c r="B128" s="55"/>
      <c r="C128" s="55"/>
      <c r="D128" s="55"/>
      <c r="E128" s="127"/>
      <c r="F128" s="124">
        <f t="shared" si="1"/>
        <v>127</v>
      </c>
      <c r="G128" s="86"/>
      <c r="H128" s="86"/>
      <c r="I128" s="86"/>
      <c r="J128" s="86"/>
    </row>
    <row r="129" spans="1:10" x14ac:dyDescent="0.2">
      <c r="A129" s="5">
        <v>128</v>
      </c>
      <c r="B129" s="55"/>
      <c r="C129" s="55"/>
      <c r="D129" s="55"/>
      <c r="E129" s="127"/>
      <c r="F129" s="124">
        <f t="shared" si="1"/>
        <v>128</v>
      </c>
      <c r="G129" s="86"/>
      <c r="H129" s="86"/>
      <c r="I129" s="86"/>
      <c r="J129" s="86"/>
    </row>
    <row r="130" spans="1:10" x14ac:dyDescent="0.2">
      <c r="A130" s="5">
        <v>129</v>
      </c>
      <c r="B130" s="55"/>
      <c r="C130" s="55"/>
      <c r="D130" s="55"/>
      <c r="E130" s="127"/>
      <c r="F130" s="124">
        <f t="shared" ref="F130:F193" si="2">A130</f>
        <v>129</v>
      </c>
      <c r="G130" s="86"/>
      <c r="H130" s="86"/>
      <c r="I130" s="86"/>
      <c r="J130" s="86"/>
    </row>
    <row r="131" spans="1:10" x14ac:dyDescent="0.2">
      <c r="A131" s="5">
        <v>130</v>
      </c>
      <c r="B131" s="55"/>
      <c r="C131" s="55"/>
      <c r="D131" s="55"/>
      <c r="E131" s="127"/>
      <c r="F131" s="124">
        <f t="shared" si="2"/>
        <v>130</v>
      </c>
      <c r="G131" s="86"/>
      <c r="H131" s="86"/>
      <c r="I131" s="86"/>
      <c r="J131" s="86"/>
    </row>
    <row r="132" spans="1:10" x14ac:dyDescent="0.2">
      <c r="A132" s="5">
        <v>131</v>
      </c>
      <c r="B132" s="55"/>
      <c r="C132" s="55"/>
      <c r="D132" s="55"/>
      <c r="E132" s="127"/>
      <c r="F132" s="124">
        <f t="shared" si="2"/>
        <v>131</v>
      </c>
      <c r="G132" s="86"/>
      <c r="H132" s="86"/>
      <c r="I132" s="86"/>
      <c r="J132" s="86"/>
    </row>
    <row r="133" spans="1:10" x14ac:dyDescent="0.2">
      <c r="A133" s="5">
        <v>132</v>
      </c>
      <c r="B133" s="55"/>
      <c r="C133" s="55"/>
      <c r="D133" s="55"/>
      <c r="E133" s="127"/>
      <c r="F133" s="124">
        <f t="shared" si="2"/>
        <v>132</v>
      </c>
      <c r="G133" s="86"/>
      <c r="H133" s="86"/>
      <c r="I133" s="86"/>
      <c r="J133" s="86"/>
    </row>
    <row r="134" spans="1:10" x14ac:dyDescent="0.2">
      <c r="A134" s="5">
        <v>133</v>
      </c>
      <c r="B134" s="55"/>
      <c r="C134" s="55"/>
      <c r="D134" s="55"/>
      <c r="E134" s="127"/>
      <c r="F134" s="124">
        <f t="shared" si="2"/>
        <v>133</v>
      </c>
      <c r="G134" s="86"/>
      <c r="H134" s="86"/>
      <c r="I134" s="86"/>
      <c r="J134" s="86"/>
    </row>
    <row r="135" spans="1:10" x14ac:dyDescent="0.2">
      <c r="A135" s="5">
        <v>134</v>
      </c>
      <c r="B135" s="55"/>
      <c r="C135" s="55"/>
      <c r="D135" s="55"/>
      <c r="E135" s="127"/>
      <c r="F135" s="124">
        <f t="shared" si="2"/>
        <v>134</v>
      </c>
      <c r="G135" s="86"/>
      <c r="H135" s="86"/>
      <c r="I135" s="86"/>
      <c r="J135" s="86"/>
    </row>
    <row r="136" spans="1:10" x14ac:dyDescent="0.2">
      <c r="A136" s="5">
        <v>135</v>
      </c>
      <c r="B136" s="55"/>
      <c r="C136" s="55"/>
      <c r="D136" s="55"/>
      <c r="E136" s="127"/>
      <c r="F136" s="124">
        <f t="shared" si="2"/>
        <v>135</v>
      </c>
      <c r="G136" s="86"/>
      <c r="H136" s="86"/>
      <c r="I136" s="86"/>
      <c r="J136" s="86"/>
    </row>
    <row r="137" spans="1:10" x14ac:dyDescent="0.2">
      <c r="A137" s="5">
        <v>136</v>
      </c>
      <c r="B137" s="55"/>
      <c r="C137" s="55"/>
      <c r="D137" s="55"/>
      <c r="E137" s="127"/>
      <c r="F137" s="124">
        <f t="shared" si="2"/>
        <v>136</v>
      </c>
      <c r="G137" s="86"/>
      <c r="H137" s="86"/>
      <c r="I137" s="86"/>
      <c r="J137" s="86"/>
    </row>
    <row r="138" spans="1:10" x14ac:dyDescent="0.2">
      <c r="A138" s="5">
        <v>137</v>
      </c>
      <c r="B138" s="55"/>
      <c r="C138" s="55"/>
      <c r="D138" s="55"/>
      <c r="E138" s="127"/>
      <c r="F138" s="124">
        <f t="shared" si="2"/>
        <v>137</v>
      </c>
      <c r="G138" s="86"/>
      <c r="H138" s="86"/>
      <c r="I138" s="86"/>
      <c r="J138" s="86"/>
    </row>
    <row r="139" spans="1:10" x14ac:dyDescent="0.2">
      <c r="A139" s="5">
        <v>138</v>
      </c>
      <c r="B139" s="55"/>
      <c r="C139" s="55"/>
      <c r="D139" s="55"/>
      <c r="E139" s="127"/>
      <c r="F139" s="124">
        <f t="shared" si="2"/>
        <v>138</v>
      </c>
      <c r="G139" s="86"/>
      <c r="H139" s="86"/>
      <c r="I139" s="86"/>
      <c r="J139" s="86"/>
    </row>
    <row r="140" spans="1:10" x14ac:dyDescent="0.2">
      <c r="A140" s="5">
        <v>139</v>
      </c>
      <c r="B140" s="55"/>
      <c r="C140" s="55"/>
      <c r="D140" s="55"/>
      <c r="E140" s="127"/>
      <c r="F140" s="124">
        <f t="shared" si="2"/>
        <v>139</v>
      </c>
      <c r="G140" s="86"/>
      <c r="H140" s="86"/>
      <c r="I140" s="86"/>
      <c r="J140" s="86"/>
    </row>
    <row r="141" spans="1:10" x14ac:dyDescent="0.2">
      <c r="A141" s="5">
        <v>140</v>
      </c>
      <c r="B141" s="55"/>
      <c r="C141" s="55"/>
      <c r="D141" s="55"/>
      <c r="E141" s="127"/>
      <c r="F141" s="124">
        <f t="shared" si="2"/>
        <v>140</v>
      </c>
      <c r="G141" s="86"/>
      <c r="H141" s="86"/>
      <c r="I141" s="86"/>
      <c r="J141" s="86"/>
    </row>
    <row r="142" spans="1:10" x14ac:dyDescent="0.2">
      <c r="A142" s="5">
        <v>141</v>
      </c>
      <c r="B142" s="55"/>
      <c r="C142" s="55"/>
      <c r="D142" s="55"/>
      <c r="E142" s="127"/>
      <c r="F142" s="124">
        <f t="shared" si="2"/>
        <v>141</v>
      </c>
      <c r="G142" s="86"/>
      <c r="H142" s="86"/>
      <c r="I142" s="86"/>
      <c r="J142" s="86"/>
    </row>
    <row r="143" spans="1:10" x14ac:dyDescent="0.2">
      <c r="A143" s="5">
        <v>142</v>
      </c>
      <c r="B143" s="55"/>
      <c r="C143" s="55"/>
      <c r="D143" s="55"/>
      <c r="E143" s="127"/>
      <c r="F143" s="124">
        <f t="shared" si="2"/>
        <v>142</v>
      </c>
      <c r="G143" s="86"/>
      <c r="H143" s="86"/>
      <c r="I143" s="86"/>
      <c r="J143" s="86"/>
    </row>
    <row r="144" spans="1:10" x14ac:dyDescent="0.2">
      <c r="A144" s="5">
        <v>143</v>
      </c>
      <c r="B144" s="55"/>
      <c r="C144" s="55"/>
      <c r="D144" s="55"/>
      <c r="E144" s="127"/>
      <c r="F144" s="124">
        <f t="shared" si="2"/>
        <v>143</v>
      </c>
      <c r="G144" s="86"/>
      <c r="H144" s="86"/>
      <c r="I144" s="86"/>
      <c r="J144" s="86"/>
    </row>
    <row r="145" spans="1:10" x14ac:dyDescent="0.2">
      <c r="A145" s="5">
        <v>144</v>
      </c>
      <c r="B145" s="55"/>
      <c r="C145" s="55"/>
      <c r="D145" s="55"/>
      <c r="E145" s="127"/>
      <c r="F145" s="124">
        <f t="shared" si="2"/>
        <v>144</v>
      </c>
      <c r="G145" s="86"/>
      <c r="H145" s="86"/>
      <c r="I145" s="86"/>
      <c r="J145" s="86"/>
    </row>
    <row r="146" spans="1:10" x14ac:dyDescent="0.2">
      <c r="A146" s="5">
        <v>145</v>
      </c>
      <c r="B146" s="55"/>
      <c r="C146" s="55"/>
      <c r="D146" s="55"/>
      <c r="E146" s="127"/>
      <c r="F146" s="124">
        <f t="shared" si="2"/>
        <v>145</v>
      </c>
      <c r="G146" s="86"/>
      <c r="H146" s="86"/>
      <c r="I146" s="86"/>
      <c r="J146" s="86"/>
    </row>
    <row r="147" spans="1:10" x14ac:dyDescent="0.2">
      <c r="A147" s="5">
        <v>146</v>
      </c>
      <c r="B147" s="55"/>
      <c r="C147" s="55"/>
      <c r="D147" s="55"/>
      <c r="E147" s="127"/>
      <c r="F147" s="124">
        <f t="shared" si="2"/>
        <v>146</v>
      </c>
      <c r="G147" s="86"/>
      <c r="H147" s="86"/>
      <c r="I147" s="86"/>
      <c r="J147" s="86"/>
    </row>
    <row r="148" spans="1:10" x14ac:dyDescent="0.2">
      <c r="A148" s="5">
        <v>147</v>
      </c>
      <c r="B148" s="55"/>
      <c r="C148" s="55"/>
      <c r="D148" s="55"/>
      <c r="E148" s="127"/>
      <c r="F148" s="124">
        <f t="shared" si="2"/>
        <v>147</v>
      </c>
      <c r="G148" s="86"/>
      <c r="H148" s="86"/>
      <c r="I148" s="86"/>
      <c r="J148" s="86"/>
    </row>
    <row r="149" spans="1:10" x14ac:dyDescent="0.2">
      <c r="A149" s="5">
        <v>148</v>
      </c>
      <c r="B149" s="55"/>
      <c r="C149" s="55"/>
      <c r="D149" s="55"/>
      <c r="E149" s="127"/>
      <c r="F149" s="124">
        <f t="shared" si="2"/>
        <v>148</v>
      </c>
      <c r="G149" s="86"/>
      <c r="H149" s="86"/>
      <c r="I149" s="86"/>
      <c r="J149" s="86"/>
    </row>
    <row r="150" spans="1:10" x14ac:dyDescent="0.2">
      <c r="A150" s="5">
        <v>149</v>
      </c>
      <c r="B150" s="55"/>
      <c r="C150" s="55"/>
      <c r="D150" s="55"/>
      <c r="E150" s="127"/>
      <c r="F150" s="124">
        <f t="shared" si="2"/>
        <v>149</v>
      </c>
      <c r="G150" s="86"/>
      <c r="H150" s="86"/>
      <c r="I150" s="86"/>
      <c r="J150" s="86"/>
    </row>
    <row r="151" spans="1:10" x14ac:dyDescent="0.2">
      <c r="A151" s="5">
        <v>150</v>
      </c>
      <c r="B151" s="55"/>
      <c r="C151" s="55"/>
      <c r="D151" s="55"/>
      <c r="E151" s="127"/>
      <c r="F151" s="124">
        <f t="shared" si="2"/>
        <v>150</v>
      </c>
      <c r="G151" s="86"/>
      <c r="H151" s="86"/>
      <c r="I151" s="86"/>
      <c r="J151" s="86"/>
    </row>
    <row r="152" spans="1:10" x14ac:dyDescent="0.2">
      <c r="A152" s="5">
        <v>151</v>
      </c>
      <c r="B152" s="55"/>
      <c r="C152" s="55"/>
      <c r="D152" s="55"/>
      <c r="E152" s="127"/>
      <c r="F152" s="124">
        <f t="shared" si="2"/>
        <v>151</v>
      </c>
      <c r="G152" s="86"/>
      <c r="H152" s="86"/>
      <c r="I152" s="86"/>
      <c r="J152" s="86"/>
    </row>
    <row r="153" spans="1:10" x14ac:dyDescent="0.2">
      <c r="A153" s="5">
        <v>152</v>
      </c>
      <c r="B153" s="55"/>
      <c r="C153" s="55"/>
      <c r="D153" s="55"/>
      <c r="E153" s="127"/>
      <c r="F153" s="124">
        <f t="shared" si="2"/>
        <v>152</v>
      </c>
      <c r="G153" s="86"/>
      <c r="H153" s="86"/>
      <c r="I153" s="86"/>
      <c r="J153" s="86"/>
    </row>
    <row r="154" spans="1:10" x14ac:dyDescent="0.2">
      <c r="A154" s="5">
        <v>153</v>
      </c>
      <c r="B154" s="55"/>
      <c r="C154" s="55"/>
      <c r="D154" s="55"/>
      <c r="E154" s="127"/>
      <c r="F154" s="124">
        <f t="shared" si="2"/>
        <v>153</v>
      </c>
      <c r="G154" s="86"/>
      <c r="H154" s="86"/>
      <c r="I154" s="86"/>
      <c r="J154" s="86"/>
    </row>
    <row r="155" spans="1:10" x14ac:dyDescent="0.2">
      <c r="A155" s="5">
        <v>154</v>
      </c>
      <c r="B155" s="55"/>
      <c r="C155" s="55"/>
      <c r="D155" s="55"/>
      <c r="E155" s="127"/>
      <c r="F155" s="124">
        <f t="shared" si="2"/>
        <v>154</v>
      </c>
      <c r="G155" s="86"/>
      <c r="H155" s="86"/>
      <c r="I155" s="86"/>
      <c r="J155" s="86"/>
    </row>
    <row r="156" spans="1:10" x14ac:dyDescent="0.2">
      <c r="A156" s="5">
        <v>155</v>
      </c>
      <c r="B156" s="55"/>
      <c r="C156" s="55"/>
      <c r="D156" s="55"/>
      <c r="E156" s="127"/>
      <c r="F156" s="124">
        <f t="shared" si="2"/>
        <v>155</v>
      </c>
      <c r="G156" s="86"/>
      <c r="H156" s="86"/>
      <c r="I156" s="86"/>
      <c r="J156" s="86"/>
    </row>
    <row r="157" spans="1:10" x14ac:dyDescent="0.2">
      <c r="A157" s="5">
        <v>156</v>
      </c>
      <c r="B157" s="55"/>
      <c r="C157" s="55"/>
      <c r="D157" s="55"/>
      <c r="E157" s="127"/>
      <c r="F157" s="124">
        <f t="shared" si="2"/>
        <v>156</v>
      </c>
      <c r="G157" s="86"/>
      <c r="H157" s="86"/>
      <c r="I157" s="86"/>
      <c r="J157" s="86"/>
    </row>
    <row r="158" spans="1:10" x14ac:dyDescent="0.2">
      <c r="A158" s="5">
        <v>157</v>
      </c>
      <c r="B158" s="55"/>
      <c r="C158" s="55"/>
      <c r="D158" s="55"/>
      <c r="E158" s="127"/>
      <c r="F158" s="124">
        <f t="shared" si="2"/>
        <v>157</v>
      </c>
      <c r="G158" s="86"/>
      <c r="H158" s="86"/>
      <c r="I158" s="86"/>
      <c r="J158" s="86"/>
    </row>
    <row r="159" spans="1:10" x14ac:dyDescent="0.2">
      <c r="A159" s="5">
        <v>158</v>
      </c>
      <c r="B159" s="55"/>
      <c r="C159" s="55"/>
      <c r="D159" s="55"/>
      <c r="E159" s="127"/>
      <c r="F159" s="124">
        <f t="shared" si="2"/>
        <v>158</v>
      </c>
      <c r="G159" s="86"/>
      <c r="H159" s="86"/>
      <c r="I159" s="86"/>
      <c r="J159" s="86"/>
    </row>
    <row r="160" spans="1:10" x14ac:dyDescent="0.2">
      <c r="A160" s="5">
        <v>159</v>
      </c>
      <c r="B160" s="55"/>
      <c r="C160" s="55"/>
      <c r="D160" s="55"/>
      <c r="E160" s="127"/>
      <c r="F160" s="124">
        <f t="shared" si="2"/>
        <v>159</v>
      </c>
      <c r="G160" s="86"/>
      <c r="H160" s="86"/>
      <c r="I160" s="86"/>
      <c r="J160" s="86"/>
    </row>
    <row r="161" spans="1:10" x14ac:dyDescent="0.2">
      <c r="A161" s="5">
        <v>160</v>
      </c>
      <c r="B161" s="55"/>
      <c r="C161" s="55"/>
      <c r="D161" s="55"/>
      <c r="E161" s="127"/>
      <c r="F161" s="124">
        <f t="shared" si="2"/>
        <v>160</v>
      </c>
      <c r="G161" s="86"/>
      <c r="H161" s="86"/>
      <c r="I161" s="86"/>
      <c r="J161" s="86"/>
    </row>
    <row r="162" spans="1:10" x14ac:dyDescent="0.2">
      <c r="A162" s="5">
        <v>161</v>
      </c>
      <c r="B162" s="55"/>
      <c r="C162" s="55"/>
      <c r="D162" s="55"/>
      <c r="E162" s="127"/>
      <c r="F162" s="124">
        <f t="shared" si="2"/>
        <v>161</v>
      </c>
      <c r="G162" s="86"/>
      <c r="H162" s="86"/>
      <c r="I162" s="86"/>
      <c r="J162" s="86"/>
    </row>
    <row r="163" spans="1:10" x14ac:dyDescent="0.2">
      <c r="A163" s="5">
        <v>162</v>
      </c>
      <c r="B163" s="55"/>
      <c r="C163" s="55"/>
      <c r="D163" s="55"/>
      <c r="E163" s="127"/>
      <c r="F163" s="124">
        <f t="shared" si="2"/>
        <v>162</v>
      </c>
      <c r="G163" s="86"/>
      <c r="H163" s="86"/>
      <c r="I163" s="86"/>
      <c r="J163" s="86"/>
    </row>
    <row r="164" spans="1:10" x14ac:dyDescent="0.2">
      <c r="A164" s="5">
        <v>163</v>
      </c>
      <c r="B164" s="55"/>
      <c r="C164" s="55"/>
      <c r="D164" s="55"/>
      <c r="E164" s="127"/>
      <c r="F164" s="124">
        <f t="shared" si="2"/>
        <v>163</v>
      </c>
      <c r="G164" s="86"/>
      <c r="H164" s="86"/>
      <c r="I164" s="86"/>
      <c r="J164" s="86"/>
    </row>
    <row r="165" spans="1:10" x14ac:dyDescent="0.2">
      <c r="A165" s="5">
        <v>164</v>
      </c>
      <c r="B165" s="55"/>
      <c r="C165" s="55"/>
      <c r="D165" s="55"/>
      <c r="E165" s="127"/>
      <c r="F165" s="124">
        <f t="shared" si="2"/>
        <v>164</v>
      </c>
      <c r="G165" s="86"/>
      <c r="H165" s="86"/>
      <c r="I165" s="86"/>
      <c r="J165" s="86"/>
    </row>
    <row r="166" spans="1:10" x14ac:dyDescent="0.2">
      <c r="A166" s="5">
        <v>165</v>
      </c>
      <c r="B166" s="55"/>
      <c r="C166" s="55"/>
      <c r="D166" s="55"/>
      <c r="E166" s="127"/>
      <c r="F166" s="124">
        <f t="shared" si="2"/>
        <v>165</v>
      </c>
      <c r="G166" s="86"/>
      <c r="H166" s="86"/>
      <c r="I166" s="86"/>
      <c r="J166" s="86"/>
    </row>
    <row r="167" spans="1:10" x14ac:dyDescent="0.2">
      <c r="A167" s="5">
        <v>166</v>
      </c>
      <c r="B167" s="55"/>
      <c r="C167" s="55"/>
      <c r="D167" s="55"/>
      <c r="E167" s="127"/>
      <c r="F167" s="124">
        <f t="shared" si="2"/>
        <v>166</v>
      </c>
      <c r="G167" s="86"/>
      <c r="H167" s="86"/>
      <c r="I167" s="86"/>
      <c r="J167" s="86"/>
    </row>
    <row r="168" spans="1:10" x14ac:dyDescent="0.2">
      <c r="A168" s="5">
        <v>167</v>
      </c>
      <c r="B168" s="55"/>
      <c r="C168" s="55"/>
      <c r="D168" s="55"/>
      <c r="E168" s="127"/>
      <c r="F168" s="124">
        <f t="shared" si="2"/>
        <v>167</v>
      </c>
      <c r="G168" s="86"/>
      <c r="H168" s="86"/>
      <c r="I168" s="86"/>
      <c r="J168" s="86"/>
    </row>
    <row r="169" spans="1:10" x14ac:dyDescent="0.2">
      <c r="A169" s="5">
        <v>168</v>
      </c>
      <c r="B169" s="55"/>
      <c r="C169" s="55"/>
      <c r="D169" s="55"/>
      <c r="E169" s="127"/>
      <c r="F169" s="124">
        <f t="shared" si="2"/>
        <v>168</v>
      </c>
      <c r="G169" s="86"/>
      <c r="H169" s="86"/>
      <c r="I169" s="86"/>
      <c r="J169" s="86"/>
    </row>
    <row r="170" spans="1:10" x14ac:dyDescent="0.2">
      <c r="A170" s="5">
        <v>169</v>
      </c>
      <c r="B170" s="55"/>
      <c r="C170" s="55"/>
      <c r="D170" s="55"/>
      <c r="E170" s="127"/>
      <c r="F170" s="124">
        <f t="shared" si="2"/>
        <v>169</v>
      </c>
      <c r="G170" s="86"/>
      <c r="H170" s="86"/>
      <c r="I170" s="86"/>
      <c r="J170" s="86"/>
    </row>
    <row r="171" spans="1:10" x14ac:dyDescent="0.2">
      <c r="A171" s="5">
        <v>170</v>
      </c>
      <c r="B171" s="55"/>
      <c r="C171" s="55"/>
      <c r="D171" s="55"/>
      <c r="E171" s="127"/>
      <c r="F171" s="124">
        <f t="shared" si="2"/>
        <v>170</v>
      </c>
      <c r="G171" s="86"/>
      <c r="H171" s="86"/>
      <c r="I171" s="86"/>
      <c r="J171" s="86"/>
    </row>
    <row r="172" spans="1:10" x14ac:dyDescent="0.2">
      <c r="A172" s="5">
        <v>171</v>
      </c>
      <c r="B172" s="55"/>
      <c r="C172" s="55"/>
      <c r="D172" s="55"/>
      <c r="E172" s="127"/>
      <c r="F172" s="124">
        <f t="shared" si="2"/>
        <v>171</v>
      </c>
      <c r="G172" s="86"/>
      <c r="H172" s="86"/>
      <c r="I172" s="86"/>
      <c r="J172" s="86"/>
    </row>
    <row r="173" spans="1:10" x14ac:dyDescent="0.2">
      <c r="A173" s="5">
        <v>172</v>
      </c>
      <c r="B173" s="55"/>
      <c r="C173" s="55"/>
      <c r="D173" s="55"/>
      <c r="E173" s="127"/>
      <c r="F173" s="124">
        <f t="shared" si="2"/>
        <v>172</v>
      </c>
      <c r="G173" s="86"/>
      <c r="H173" s="86"/>
      <c r="I173" s="86"/>
      <c r="J173" s="86"/>
    </row>
    <row r="174" spans="1:10" x14ac:dyDescent="0.2">
      <c r="A174" s="5">
        <v>173</v>
      </c>
      <c r="B174" s="55"/>
      <c r="C174" s="55"/>
      <c r="D174" s="55"/>
      <c r="E174" s="127"/>
      <c r="F174" s="124">
        <f t="shared" si="2"/>
        <v>173</v>
      </c>
      <c r="G174" s="86"/>
      <c r="H174" s="86"/>
      <c r="I174" s="86"/>
      <c r="J174" s="86"/>
    </row>
    <row r="175" spans="1:10" x14ac:dyDescent="0.2">
      <c r="A175" s="5">
        <v>174</v>
      </c>
      <c r="B175" s="55"/>
      <c r="C175" s="55"/>
      <c r="D175" s="55"/>
      <c r="E175" s="127"/>
      <c r="F175" s="124">
        <f t="shared" si="2"/>
        <v>174</v>
      </c>
      <c r="G175" s="86"/>
      <c r="H175" s="86"/>
      <c r="I175" s="86"/>
      <c r="J175" s="86"/>
    </row>
    <row r="176" spans="1:10" x14ac:dyDescent="0.2">
      <c r="A176" s="5">
        <v>175</v>
      </c>
      <c r="B176" s="55"/>
      <c r="C176" s="55"/>
      <c r="D176" s="55"/>
      <c r="E176" s="127"/>
      <c r="F176" s="124">
        <f t="shared" si="2"/>
        <v>175</v>
      </c>
      <c r="G176" s="86"/>
      <c r="H176" s="86"/>
      <c r="I176" s="86"/>
      <c r="J176" s="86"/>
    </row>
    <row r="177" spans="1:10" x14ac:dyDescent="0.2">
      <c r="A177" s="5">
        <v>176</v>
      </c>
      <c r="B177" s="55"/>
      <c r="C177" s="55"/>
      <c r="D177" s="55"/>
      <c r="E177" s="127"/>
      <c r="F177" s="124">
        <f t="shared" si="2"/>
        <v>176</v>
      </c>
      <c r="G177" s="86"/>
      <c r="H177" s="86"/>
      <c r="I177" s="86"/>
      <c r="J177" s="86"/>
    </row>
    <row r="178" spans="1:10" x14ac:dyDescent="0.2">
      <c r="A178" s="5">
        <v>177</v>
      </c>
      <c r="B178" s="55"/>
      <c r="C178" s="55"/>
      <c r="D178" s="55"/>
      <c r="E178" s="127"/>
      <c r="F178" s="124">
        <f t="shared" si="2"/>
        <v>177</v>
      </c>
      <c r="G178" s="86"/>
      <c r="H178" s="86"/>
      <c r="I178" s="86"/>
      <c r="J178" s="86"/>
    </row>
    <row r="179" spans="1:10" x14ac:dyDescent="0.2">
      <c r="A179" s="5">
        <v>178</v>
      </c>
      <c r="B179" s="55"/>
      <c r="C179" s="55"/>
      <c r="D179" s="55"/>
      <c r="E179" s="127"/>
      <c r="F179" s="124">
        <f t="shared" si="2"/>
        <v>178</v>
      </c>
      <c r="G179" s="86"/>
      <c r="H179" s="86"/>
      <c r="I179" s="86"/>
      <c r="J179" s="86"/>
    </row>
    <row r="180" spans="1:10" x14ac:dyDescent="0.2">
      <c r="A180" s="5">
        <v>179</v>
      </c>
      <c r="B180" s="55"/>
      <c r="C180" s="55"/>
      <c r="D180" s="55"/>
      <c r="E180" s="127"/>
      <c r="F180" s="124">
        <f t="shared" si="2"/>
        <v>179</v>
      </c>
      <c r="G180" s="86"/>
      <c r="H180" s="86"/>
      <c r="I180" s="86"/>
      <c r="J180" s="86"/>
    </row>
    <row r="181" spans="1:10" x14ac:dyDescent="0.2">
      <c r="A181" s="5">
        <v>180</v>
      </c>
      <c r="B181" s="55"/>
      <c r="C181" s="55"/>
      <c r="D181" s="55"/>
      <c r="E181" s="127"/>
      <c r="F181" s="124">
        <f t="shared" si="2"/>
        <v>180</v>
      </c>
      <c r="G181" s="86"/>
      <c r="H181" s="86"/>
      <c r="I181" s="86"/>
      <c r="J181" s="86"/>
    </row>
    <row r="182" spans="1:10" x14ac:dyDescent="0.2">
      <c r="A182" s="5">
        <v>181</v>
      </c>
      <c r="B182" s="55"/>
      <c r="C182" s="55"/>
      <c r="D182" s="55"/>
      <c r="E182" s="127"/>
      <c r="F182" s="124">
        <f t="shared" si="2"/>
        <v>181</v>
      </c>
      <c r="G182" s="86"/>
      <c r="H182" s="86"/>
      <c r="I182" s="86"/>
      <c r="J182" s="86"/>
    </row>
    <row r="183" spans="1:10" x14ac:dyDescent="0.2">
      <c r="A183" s="5">
        <v>182</v>
      </c>
      <c r="B183" s="55"/>
      <c r="C183" s="55"/>
      <c r="D183" s="55"/>
      <c r="E183" s="127"/>
      <c r="F183" s="124">
        <f t="shared" si="2"/>
        <v>182</v>
      </c>
      <c r="G183" s="86"/>
      <c r="H183" s="86"/>
      <c r="I183" s="86"/>
      <c r="J183" s="86"/>
    </row>
    <row r="184" spans="1:10" x14ac:dyDescent="0.2">
      <c r="A184" s="5">
        <v>183</v>
      </c>
      <c r="B184" s="55"/>
      <c r="C184" s="55"/>
      <c r="D184" s="55"/>
      <c r="E184" s="127"/>
      <c r="F184" s="124">
        <f t="shared" si="2"/>
        <v>183</v>
      </c>
      <c r="G184" s="86"/>
      <c r="H184" s="86"/>
      <c r="I184" s="86"/>
      <c r="J184" s="86"/>
    </row>
    <row r="185" spans="1:10" x14ac:dyDescent="0.2">
      <c r="A185" s="5">
        <v>184</v>
      </c>
      <c r="B185" s="55"/>
      <c r="C185" s="55"/>
      <c r="D185" s="55"/>
      <c r="E185" s="127"/>
      <c r="F185" s="124">
        <f t="shared" si="2"/>
        <v>184</v>
      </c>
      <c r="G185" s="86"/>
      <c r="H185" s="86"/>
      <c r="I185" s="86"/>
      <c r="J185" s="86"/>
    </row>
    <row r="186" spans="1:10" x14ac:dyDescent="0.2">
      <c r="A186" s="5">
        <v>185</v>
      </c>
      <c r="B186" s="55"/>
      <c r="C186" s="55"/>
      <c r="D186" s="55"/>
      <c r="E186" s="127"/>
      <c r="F186" s="124">
        <f t="shared" si="2"/>
        <v>185</v>
      </c>
      <c r="G186" s="86"/>
      <c r="H186" s="86"/>
      <c r="I186" s="86"/>
      <c r="J186" s="86"/>
    </row>
    <row r="187" spans="1:10" x14ac:dyDescent="0.2">
      <c r="A187" s="5">
        <v>186</v>
      </c>
      <c r="B187" s="55"/>
      <c r="C187" s="55"/>
      <c r="D187" s="55"/>
      <c r="E187" s="127"/>
      <c r="F187" s="124">
        <f t="shared" si="2"/>
        <v>186</v>
      </c>
      <c r="G187" s="86"/>
      <c r="H187" s="86"/>
      <c r="I187" s="86"/>
      <c r="J187" s="86"/>
    </row>
    <row r="188" spans="1:10" x14ac:dyDescent="0.2">
      <c r="A188" s="5">
        <v>187</v>
      </c>
      <c r="B188" s="55"/>
      <c r="C188" s="55"/>
      <c r="D188" s="55"/>
      <c r="E188" s="127"/>
      <c r="F188" s="124">
        <f t="shared" si="2"/>
        <v>187</v>
      </c>
      <c r="G188" s="86"/>
      <c r="H188" s="86"/>
      <c r="I188" s="86"/>
      <c r="J188" s="86"/>
    </row>
    <row r="189" spans="1:10" x14ac:dyDescent="0.2">
      <c r="A189" s="5">
        <v>188</v>
      </c>
      <c r="B189" s="55"/>
      <c r="C189" s="55"/>
      <c r="D189" s="55"/>
      <c r="E189" s="127"/>
      <c r="F189" s="124">
        <f t="shared" si="2"/>
        <v>188</v>
      </c>
      <c r="G189" s="86"/>
      <c r="H189" s="86"/>
      <c r="I189" s="86"/>
      <c r="J189" s="86"/>
    </row>
    <row r="190" spans="1:10" x14ac:dyDescent="0.2">
      <c r="A190" s="5">
        <v>189</v>
      </c>
      <c r="B190" s="55"/>
      <c r="C190" s="55"/>
      <c r="D190" s="55"/>
      <c r="E190" s="127"/>
      <c r="F190" s="124">
        <f t="shared" si="2"/>
        <v>189</v>
      </c>
      <c r="G190" s="86"/>
      <c r="H190" s="86"/>
      <c r="I190" s="86"/>
      <c r="J190" s="86"/>
    </row>
    <row r="191" spans="1:10" x14ac:dyDescent="0.2">
      <c r="A191" s="5">
        <v>190</v>
      </c>
      <c r="B191" s="55"/>
      <c r="C191" s="55"/>
      <c r="D191" s="55"/>
      <c r="E191" s="127"/>
      <c r="F191" s="124">
        <f t="shared" si="2"/>
        <v>190</v>
      </c>
      <c r="G191" s="86"/>
      <c r="H191" s="86"/>
      <c r="I191" s="86"/>
      <c r="J191" s="86"/>
    </row>
    <row r="192" spans="1:10" x14ac:dyDescent="0.2">
      <c r="A192" s="5">
        <v>191</v>
      </c>
      <c r="B192" s="55"/>
      <c r="C192" s="55"/>
      <c r="D192" s="55"/>
      <c r="E192" s="127"/>
      <c r="F192" s="124">
        <f t="shared" si="2"/>
        <v>191</v>
      </c>
      <c r="G192" s="86"/>
      <c r="H192" s="86"/>
      <c r="I192" s="86"/>
      <c r="J192" s="86"/>
    </row>
    <row r="193" spans="1:10" x14ac:dyDescent="0.2">
      <c r="A193" s="5">
        <v>192</v>
      </c>
      <c r="E193" s="127"/>
      <c r="F193" s="124">
        <f t="shared" si="2"/>
        <v>192</v>
      </c>
      <c r="G193" s="86"/>
      <c r="H193" s="86"/>
      <c r="I193" s="86"/>
      <c r="J193" s="86"/>
    </row>
    <row r="194" spans="1:10" x14ac:dyDescent="0.2">
      <c r="A194" s="5">
        <v>193</v>
      </c>
      <c r="E194" s="128"/>
      <c r="F194" s="124">
        <f t="shared" ref="F194:F257" si="3">A194</f>
        <v>193</v>
      </c>
      <c r="G194" s="86"/>
      <c r="H194" s="86"/>
      <c r="I194" s="86"/>
      <c r="J194" s="86"/>
    </row>
    <row r="195" spans="1:10" x14ac:dyDescent="0.2">
      <c r="A195" s="5">
        <v>194</v>
      </c>
      <c r="E195" s="128"/>
      <c r="F195" s="124">
        <f t="shared" si="3"/>
        <v>194</v>
      </c>
      <c r="G195" s="86"/>
      <c r="H195" s="86"/>
      <c r="I195" s="86"/>
      <c r="J195" s="86"/>
    </row>
    <row r="196" spans="1:10" x14ac:dyDescent="0.2">
      <c r="A196" s="5">
        <v>195</v>
      </c>
      <c r="E196" s="128"/>
      <c r="F196" s="124">
        <f t="shared" si="3"/>
        <v>195</v>
      </c>
      <c r="G196" s="86"/>
      <c r="H196" s="86"/>
      <c r="I196" s="86"/>
      <c r="J196" s="86"/>
    </row>
    <row r="197" spans="1:10" x14ac:dyDescent="0.2">
      <c r="A197" s="5">
        <v>196</v>
      </c>
      <c r="E197" s="128"/>
      <c r="F197" s="124">
        <f t="shared" si="3"/>
        <v>196</v>
      </c>
      <c r="G197" s="86"/>
      <c r="H197" s="86"/>
      <c r="I197" s="86"/>
      <c r="J197" s="86"/>
    </row>
    <row r="198" spans="1:10" x14ac:dyDescent="0.2">
      <c r="A198" s="5">
        <v>197</v>
      </c>
      <c r="E198" s="128"/>
      <c r="F198" s="124">
        <f t="shared" si="3"/>
        <v>197</v>
      </c>
      <c r="G198" s="86"/>
      <c r="H198" s="86"/>
      <c r="I198" s="86"/>
      <c r="J198" s="86"/>
    </row>
    <row r="199" spans="1:10" x14ac:dyDescent="0.2">
      <c r="A199" s="5">
        <v>198</v>
      </c>
      <c r="E199" s="128"/>
      <c r="F199" s="124">
        <f t="shared" si="3"/>
        <v>198</v>
      </c>
      <c r="G199" s="86"/>
      <c r="H199" s="86"/>
      <c r="I199" s="86"/>
      <c r="J199" s="86"/>
    </row>
    <row r="200" spans="1:10" x14ac:dyDescent="0.2">
      <c r="A200" s="5">
        <v>199</v>
      </c>
      <c r="E200" s="128"/>
      <c r="F200" s="124">
        <f t="shared" si="3"/>
        <v>199</v>
      </c>
      <c r="G200" s="86"/>
      <c r="H200" s="86"/>
      <c r="I200" s="86"/>
      <c r="J200" s="86"/>
    </row>
    <row r="201" spans="1:10" x14ac:dyDescent="0.2">
      <c r="A201" s="5">
        <v>200</v>
      </c>
      <c r="E201" s="128"/>
      <c r="F201" s="124">
        <f t="shared" si="3"/>
        <v>200</v>
      </c>
      <c r="G201" s="86"/>
      <c r="H201" s="86"/>
      <c r="I201" s="86"/>
      <c r="J201" s="86"/>
    </row>
    <row r="202" spans="1:10" x14ac:dyDescent="0.2">
      <c r="A202" s="5">
        <v>201</v>
      </c>
      <c r="E202" s="128"/>
      <c r="F202" s="124">
        <f t="shared" si="3"/>
        <v>201</v>
      </c>
      <c r="G202" s="86"/>
      <c r="H202" s="86"/>
      <c r="I202" s="86"/>
      <c r="J202" s="86"/>
    </row>
    <row r="203" spans="1:10" x14ac:dyDescent="0.2">
      <c r="A203" s="5">
        <v>202</v>
      </c>
      <c r="E203" s="128"/>
      <c r="F203" s="124">
        <f t="shared" si="3"/>
        <v>202</v>
      </c>
      <c r="G203" s="86"/>
      <c r="H203" s="86"/>
      <c r="I203" s="86"/>
      <c r="J203" s="86"/>
    </row>
    <row r="204" spans="1:10" x14ac:dyDescent="0.2">
      <c r="A204" s="5">
        <v>203</v>
      </c>
      <c r="E204" s="128"/>
      <c r="F204" s="124">
        <f t="shared" si="3"/>
        <v>203</v>
      </c>
      <c r="G204" s="86"/>
      <c r="H204" s="86"/>
      <c r="I204" s="86"/>
      <c r="J204" s="86"/>
    </row>
    <row r="205" spans="1:10" x14ac:dyDescent="0.2">
      <c r="A205" s="5">
        <v>204</v>
      </c>
      <c r="E205" s="128"/>
      <c r="F205" s="124">
        <f t="shared" si="3"/>
        <v>204</v>
      </c>
      <c r="G205" s="86"/>
      <c r="H205" s="86"/>
      <c r="I205" s="86"/>
      <c r="J205" s="86"/>
    </row>
    <row r="206" spans="1:10" x14ac:dyDescent="0.2">
      <c r="A206" s="5">
        <v>205</v>
      </c>
      <c r="E206" s="128"/>
      <c r="F206" s="124">
        <f t="shared" si="3"/>
        <v>205</v>
      </c>
      <c r="G206" s="86"/>
      <c r="H206" s="86"/>
      <c r="I206" s="86"/>
      <c r="J206" s="86"/>
    </row>
    <row r="207" spans="1:10" x14ac:dyDescent="0.2">
      <c r="A207" s="5">
        <v>206</v>
      </c>
      <c r="E207" s="128"/>
      <c r="F207" s="124">
        <f t="shared" si="3"/>
        <v>206</v>
      </c>
      <c r="G207" s="86"/>
      <c r="H207" s="86"/>
      <c r="I207" s="86"/>
      <c r="J207" s="86"/>
    </row>
    <row r="208" spans="1:10" x14ac:dyDescent="0.2">
      <c r="A208" s="5">
        <v>207</v>
      </c>
      <c r="E208" s="128"/>
      <c r="F208" s="124">
        <f t="shared" si="3"/>
        <v>207</v>
      </c>
      <c r="G208" s="86"/>
      <c r="H208" s="86"/>
      <c r="I208" s="86"/>
      <c r="J208" s="86"/>
    </row>
    <row r="209" spans="1:10" x14ac:dyDescent="0.2">
      <c r="A209" s="5">
        <v>208</v>
      </c>
      <c r="E209" s="128"/>
      <c r="F209" s="124">
        <f t="shared" si="3"/>
        <v>208</v>
      </c>
      <c r="G209" s="86"/>
      <c r="H209" s="86"/>
      <c r="I209" s="86"/>
      <c r="J209" s="86"/>
    </row>
    <row r="210" spans="1:10" x14ac:dyDescent="0.2">
      <c r="A210" s="5">
        <v>209</v>
      </c>
      <c r="E210" s="128"/>
      <c r="F210" s="124">
        <f t="shared" si="3"/>
        <v>209</v>
      </c>
      <c r="G210" s="86"/>
      <c r="H210" s="86"/>
      <c r="I210" s="86"/>
      <c r="J210" s="86"/>
    </row>
    <row r="211" spans="1:10" x14ac:dyDescent="0.2">
      <c r="A211" s="5">
        <v>210</v>
      </c>
      <c r="E211" s="128"/>
      <c r="F211" s="124">
        <f t="shared" si="3"/>
        <v>210</v>
      </c>
      <c r="G211" s="86"/>
      <c r="H211" s="86"/>
      <c r="I211" s="86"/>
      <c r="J211" s="86"/>
    </row>
    <row r="212" spans="1:10" x14ac:dyDescent="0.2">
      <c r="A212" s="5">
        <v>211</v>
      </c>
      <c r="E212" s="128"/>
      <c r="F212" s="124">
        <f t="shared" si="3"/>
        <v>211</v>
      </c>
      <c r="G212" s="86"/>
      <c r="H212" s="86"/>
      <c r="I212" s="86"/>
      <c r="J212" s="86"/>
    </row>
    <row r="213" spans="1:10" x14ac:dyDescent="0.2">
      <c r="A213" s="5">
        <v>212</v>
      </c>
      <c r="E213" s="128"/>
      <c r="F213" s="124">
        <f t="shared" si="3"/>
        <v>212</v>
      </c>
      <c r="G213" s="86"/>
      <c r="H213" s="86"/>
      <c r="I213" s="86"/>
      <c r="J213" s="86"/>
    </row>
    <row r="214" spans="1:10" x14ac:dyDescent="0.2">
      <c r="A214" s="5">
        <v>213</v>
      </c>
      <c r="E214" s="128"/>
      <c r="F214" s="124">
        <f t="shared" si="3"/>
        <v>213</v>
      </c>
      <c r="G214" s="86"/>
      <c r="H214" s="86"/>
      <c r="I214" s="86"/>
      <c r="J214" s="86"/>
    </row>
    <row r="215" spans="1:10" x14ac:dyDescent="0.2">
      <c r="A215" s="5">
        <v>214</v>
      </c>
      <c r="E215" s="128"/>
      <c r="F215" s="124">
        <f t="shared" si="3"/>
        <v>214</v>
      </c>
      <c r="G215" s="86"/>
      <c r="H215" s="86"/>
      <c r="I215" s="86"/>
      <c r="J215" s="86"/>
    </row>
    <row r="216" spans="1:10" x14ac:dyDescent="0.2">
      <c r="A216" s="5">
        <v>215</v>
      </c>
      <c r="E216" s="128"/>
      <c r="F216" s="124">
        <f t="shared" si="3"/>
        <v>215</v>
      </c>
      <c r="G216" s="86"/>
      <c r="H216" s="86"/>
      <c r="I216" s="86"/>
      <c r="J216" s="86"/>
    </row>
    <row r="217" spans="1:10" x14ac:dyDescent="0.2">
      <c r="A217" s="5">
        <v>216</v>
      </c>
      <c r="E217" s="128"/>
      <c r="F217" s="124">
        <f t="shared" si="3"/>
        <v>216</v>
      </c>
      <c r="G217" s="86"/>
      <c r="H217" s="86"/>
      <c r="I217" s="86"/>
      <c r="J217" s="86"/>
    </row>
    <row r="218" spans="1:10" x14ac:dyDescent="0.2">
      <c r="A218" s="5">
        <v>217</v>
      </c>
      <c r="E218" s="128"/>
      <c r="F218" s="124">
        <f t="shared" si="3"/>
        <v>217</v>
      </c>
      <c r="G218" s="86"/>
      <c r="H218" s="86"/>
      <c r="I218" s="86"/>
      <c r="J218" s="86"/>
    </row>
    <row r="219" spans="1:10" x14ac:dyDescent="0.2">
      <c r="A219" s="5">
        <v>218</v>
      </c>
      <c r="E219" s="128"/>
      <c r="F219" s="124">
        <f t="shared" si="3"/>
        <v>218</v>
      </c>
      <c r="G219" s="86"/>
      <c r="H219" s="86"/>
      <c r="I219" s="86"/>
      <c r="J219" s="86"/>
    </row>
    <row r="220" spans="1:10" x14ac:dyDescent="0.2">
      <c r="A220" s="5">
        <v>219</v>
      </c>
      <c r="E220" s="128"/>
      <c r="F220" s="124">
        <f t="shared" si="3"/>
        <v>219</v>
      </c>
      <c r="G220" s="86"/>
      <c r="H220" s="86"/>
      <c r="I220" s="86"/>
      <c r="J220" s="86"/>
    </row>
    <row r="221" spans="1:10" x14ac:dyDescent="0.2">
      <c r="A221" s="5">
        <v>220</v>
      </c>
      <c r="E221" s="128"/>
      <c r="F221" s="124">
        <f t="shared" si="3"/>
        <v>220</v>
      </c>
      <c r="G221" s="86"/>
      <c r="H221" s="86"/>
      <c r="I221" s="86"/>
      <c r="J221" s="86"/>
    </row>
    <row r="222" spans="1:10" x14ac:dyDescent="0.2">
      <c r="A222" s="5">
        <v>221</v>
      </c>
      <c r="E222" s="128"/>
      <c r="F222" s="124">
        <f t="shared" si="3"/>
        <v>221</v>
      </c>
      <c r="G222" s="86"/>
      <c r="H222" s="86"/>
      <c r="I222" s="86"/>
      <c r="J222" s="86"/>
    </row>
    <row r="223" spans="1:10" x14ac:dyDescent="0.2">
      <c r="A223" s="5">
        <v>222</v>
      </c>
      <c r="E223" s="128"/>
      <c r="F223" s="124">
        <f t="shared" si="3"/>
        <v>222</v>
      </c>
      <c r="G223" s="86"/>
      <c r="H223" s="86"/>
      <c r="I223" s="86"/>
      <c r="J223" s="86"/>
    </row>
    <row r="224" spans="1:10" x14ac:dyDescent="0.2">
      <c r="A224" s="5">
        <v>223</v>
      </c>
      <c r="E224" s="128"/>
      <c r="F224" s="124">
        <f t="shared" si="3"/>
        <v>223</v>
      </c>
      <c r="G224" s="86"/>
      <c r="H224" s="86"/>
      <c r="I224" s="86"/>
      <c r="J224" s="86"/>
    </row>
    <row r="225" spans="1:10" x14ac:dyDescent="0.2">
      <c r="A225" s="5">
        <v>224</v>
      </c>
      <c r="E225" s="128"/>
      <c r="F225" s="124">
        <f t="shared" si="3"/>
        <v>224</v>
      </c>
      <c r="G225" s="86"/>
      <c r="H225" s="86"/>
      <c r="I225" s="86"/>
      <c r="J225" s="86"/>
    </row>
    <row r="226" spans="1:10" x14ac:dyDescent="0.2">
      <c r="A226" s="5">
        <v>225</v>
      </c>
      <c r="E226" s="128"/>
      <c r="F226" s="124">
        <f t="shared" si="3"/>
        <v>225</v>
      </c>
      <c r="G226" s="86"/>
      <c r="H226" s="86"/>
      <c r="I226" s="86"/>
      <c r="J226" s="86"/>
    </row>
    <row r="227" spans="1:10" x14ac:dyDescent="0.2">
      <c r="A227" s="5">
        <v>226</v>
      </c>
      <c r="E227" s="128"/>
      <c r="F227" s="124">
        <f t="shared" si="3"/>
        <v>226</v>
      </c>
      <c r="G227" s="86"/>
      <c r="H227" s="86"/>
      <c r="I227" s="86"/>
      <c r="J227" s="86"/>
    </row>
    <row r="228" spans="1:10" x14ac:dyDescent="0.2">
      <c r="A228" s="5">
        <v>227</v>
      </c>
      <c r="E228" s="128"/>
      <c r="F228" s="124">
        <f t="shared" si="3"/>
        <v>227</v>
      </c>
      <c r="G228" s="86"/>
      <c r="H228" s="86"/>
      <c r="I228" s="86"/>
      <c r="J228" s="86"/>
    </row>
    <row r="229" spans="1:10" x14ac:dyDescent="0.2">
      <c r="A229" s="5">
        <v>228</v>
      </c>
      <c r="E229" s="128"/>
      <c r="F229" s="124">
        <f t="shared" si="3"/>
        <v>228</v>
      </c>
      <c r="G229" s="86"/>
      <c r="H229" s="86"/>
      <c r="I229" s="86"/>
      <c r="J229" s="86"/>
    </row>
    <row r="230" spans="1:10" x14ac:dyDescent="0.2">
      <c r="A230" s="5">
        <v>229</v>
      </c>
      <c r="E230" s="128"/>
      <c r="F230" s="124">
        <f t="shared" si="3"/>
        <v>229</v>
      </c>
      <c r="G230" s="86"/>
      <c r="H230" s="86"/>
      <c r="I230" s="86"/>
      <c r="J230" s="86"/>
    </row>
    <row r="231" spans="1:10" x14ac:dyDescent="0.2">
      <c r="A231" s="5">
        <v>230</v>
      </c>
      <c r="E231" s="128"/>
      <c r="F231" s="124">
        <f t="shared" si="3"/>
        <v>230</v>
      </c>
      <c r="G231" s="86"/>
      <c r="H231" s="86"/>
      <c r="I231" s="86"/>
      <c r="J231" s="86"/>
    </row>
    <row r="232" spans="1:10" x14ac:dyDescent="0.2">
      <c r="A232" s="5">
        <v>231</v>
      </c>
      <c r="E232" s="128"/>
      <c r="F232" s="124">
        <f t="shared" si="3"/>
        <v>231</v>
      </c>
      <c r="G232" s="86"/>
      <c r="H232" s="86"/>
      <c r="I232" s="86"/>
      <c r="J232" s="86"/>
    </row>
    <row r="233" spans="1:10" x14ac:dyDescent="0.2">
      <c r="A233" s="5">
        <v>232</v>
      </c>
      <c r="E233" s="128"/>
      <c r="F233" s="124">
        <f t="shared" si="3"/>
        <v>232</v>
      </c>
      <c r="G233" s="86"/>
      <c r="H233" s="86"/>
      <c r="I233" s="86"/>
      <c r="J233" s="86"/>
    </row>
    <row r="234" spans="1:10" x14ac:dyDescent="0.2">
      <c r="A234" s="5">
        <v>233</v>
      </c>
      <c r="E234" s="128"/>
      <c r="F234" s="124">
        <f t="shared" si="3"/>
        <v>233</v>
      </c>
      <c r="G234" s="86"/>
      <c r="H234" s="86"/>
      <c r="I234" s="86"/>
      <c r="J234" s="86"/>
    </row>
    <row r="235" spans="1:10" x14ac:dyDescent="0.2">
      <c r="A235" s="5">
        <v>234</v>
      </c>
      <c r="E235" s="128"/>
      <c r="F235" s="124">
        <f t="shared" si="3"/>
        <v>234</v>
      </c>
      <c r="G235" s="86"/>
      <c r="H235" s="86"/>
      <c r="I235" s="86"/>
      <c r="J235" s="86"/>
    </row>
    <row r="236" spans="1:10" x14ac:dyDescent="0.2">
      <c r="A236" s="5">
        <v>235</v>
      </c>
      <c r="E236" s="128"/>
      <c r="F236" s="124">
        <f t="shared" si="3"/>
        <v>235</v>
      </c>
      <c r="G236" s="86"/>
      <c r="H236" s="86"/>
      <c r="I236" s="86"/>
      <c r="J236" s="86"/>
    </row>
    <row r="237" spans="1:10" x14ac:dyDescent="0.2">
      <c r="A237" s="5">
        <v>236</v>
      </c>
      <c r="E237" s="128"/>
      <c r="F237" s="124">
        <f t="shared" si="3"/>
        <v>236</v>
      </c>
      <c r="G237" s="86"/>
      <c r="H237" s="86"/>
      <c r="I237" s="86"/>
      <c r="J237" s="86"/>
    </row>
    <row r="238" spans="1:10" x14ac:dyDescent="0.2">
      <c r="A238" s="5">
        <v>237</v>
      </c>
      <c r="E238" s="128"/>
      <c r="F238" s="124">
        <f t="shared" si="3"/>
        <v>237</v>
      </c>
      <c r="G238" s="86"/>
      <c r="H238" s="86"/>
      <c r="I238" s="86"/>
      <c r="J238" s="86"/>
    </row>
    <row r="239" spans="1:10" x14ac:dyDescent="0.2">
      <c r="A239" s="5">
        <v>238</v>
      </c>
      <c r="E239" s="128"/>
      <c r="F239" s="124">
        <f t="shared" si="3"/>
        <v>238</v>
      </c>
      <c r="G239" s="86"/>
      <c r="H239" s="86"/>
      <c r="I239" s="86"/>
      <c r="J239" s="86"/>
    </row>
    <row r="240" spans="1:10" x14ac:dyDescent="0.2">
      <c r="A240" s="5">
        <v>239</v>
      </c>
      <c r="E240" s="128"/>
      <c r="F240" s="124">
        <f t="shared" si="3"/>
        <v>239</v>
      </c>
      <c r="G240" s="86"/>
      <c r="H240" s="86"/>
      <c r="I240" s="86"/>
      <c r="J240" s="86"/>
    </row>
    <row r="241" spans="1:10" x14ac:dyDescent="0.2">
      <c r="A241" s="5">
        <v>240</v>
      </c>
      <c r="E241" s="128"/>
      <c r="F241" s="124">
        <f t="shared" si="3"/>
        <v>240</v>
      </c>
      <c r="G241" s="86"/>
      <c r="H241" s="86"/>
      <c r="I241" s="86"/>
      <c r="J241" s="86"/>
    </row>
    <row r="242" spans="1:10" x14ac:dyDescent="0.2">
      <c r="A242" s="5">
        <v>241</v>
      </c>
      <c r="E242" s="128"/>
      <c r="F242" s="124">
        <f t="shared" si="3"/>
        <v>241</v>
      </c>
      <c r="G242" s="86"/>
      <c r="H242" s="86"/>
      <c r="I242" s="86"/>
      <c r="J242" s="86"/>
    </row>
    <row r="243" spans="1:10" x14ac:dyDescent="0.2">
      <c r="A243" s="5">
        <v>242</v>
      </c>
      <c r="E243" s="128"/>
      <c r="F243" s="124">
        <f t="shared" si="3"/>
        <v>242</v>
      </c>
      <c r="G243" s="86"/>
      <c r="H243" s="86"/>
      <c r="I243" s="86"/>
      <c r="J243" s="86"/>
    </row>
    <row r="244" spans="1:10" x14ac:dyDescent="0.2">
      <c r="A244" s="5">
        <v>243</v>
      </c>
      <c r="E244" s="128"/>
      <c r="F244" s="124">
        <f t="shared" si="3"/>
        <v>243</v>
      </c>
      <c r="G244" s="86"/>
      <c r="H244" s="86"/>
      <c r="I244" s="86"/>
      <c r="J244" s="86"/>
    </row>
    <row r="245" spans="1:10" x14ac:dyDescent="0.2">
      <c r="A245" s="5">
        <v>244</v>
      </c>
      <c r="E245" s="128"/>
      <c r="F245" s="124">
        <f t="shared" si="3"/>
        <v>244</v>
      </c>
      <c r="G245" s="86"/>
      <c r="H245" s="86"/>
      <c r="I245" s="86"/>
      <c r="J245" s="86"/>
    </row>
    <row r="246" spans="1:10" x14ac:dyDescent="0.2">
      <c r="A246" s="5">
        <v>245</v>
      </c>
      <c r="E246" s="128"/>
      <c r="F246" s="124">
        <f t="shared" si="3"/>
        <v>245</v>
      </c>
      <c r="G246" s="86"/>
      <c r="H246" s="86"/>
      <c r="I246" s="86"/>
      <c r="J246" s="86"/>
    </row>
    <row r="247" spans="1:10" x14ac:dyDescent="0.2">
      <c r="A247" s="5">
        <v>246</v>
      </c>
      <c r="E247" s="128"/>
      <c r="F247" s="124">
        <f t="shared" si="3"/>
        <v>246</v>
      </c>
      <c r="G247" s="86"/>
      <c r="H247" s="86"/>
      <c r="I247" s="86"/>
      <c r="J247" s="86"/>
    </row>
    <row r="248" spans="1:10" x14ac:dyDescent="0.2">
      <c r="A248" s="5">
        <v>247</v>
      </c>
      <c r="E248" s="128"/>
      <c r="F248" s="124">
        <f t="shared" si="3"/>
        <v>247</v>
      </c>
      <c r="G248" s="86"/>
      <c r="H248" s="86"/>
      <c r="I248" s="86"/>
      <c r="J248" s="86"/>
    </row>
    <row r="249" spans="1:10" x14ac:dyDescent="0.2">
      <c r="A249" s="5">
        <v>248</v>
      </c>
      <c r="E249" s="128"/>
      <c r="F249" s="124">
        <f t="shared" si="3"/>
        <v>248</v>
      </c>
      <c r="G249" s="86"/>
      <c r="H249" s="86"/>
      <c r="I249" s="86"/>
      <c r="J249" s="86"/>
    </row>
    <row r="250" spans="1:10" x14ac:dyDescent="0.2">
      <c r="A250" s="5">
        <v>249</v>
      </c>
      <c r="E250" s="128"/>
      <c r="F250" s="124">
        <f t="shared" si="3"/>
        <v>249</v>
      </c>
      <c r="G250" s="86"/>
      <c r="H250" s="86"/>
      <c r="I250" s="86"/>
      <c r="J250" s="86"/>
    </row>
    <row r="251" spans="1:10" x14ac:dyDescent="0.2">
      <c r="A251" s="5">
        <v>250</v>
      </c>
      <c r="E251" s="128"/>
      <c r="F251" s="124">
        <f t="shared" si="3"/>
        <v>250</v>
      </c>
      <c r="G251" s="86"/>
      <c r="H251" s="86"/>
      <c r="I251" s="86"/>
      <c r="J251" s="86"/>
    </row>
    <row r="252" spans="1:10" x14ac:dyDescent="0.2">
      <c r="A252" s="5">
        <v>251</v>
      </c>
      <c r="E252" s="128"/>
      <c r="F252" s="124">
        <f t="shared" si="3"/>
        <v>251</v>
      </c>
      <c r="G252" s="86"/>
      <c r="H252" s="86"/>
      <c r="I252" s="86"/>
      <c r="J252" s="86"/>
    </row>
    <row r="253" spans="1:10" x14ac:dyDescent="0.2">
      <c r="A253" s="5">
        <v>252</v>
      </c>
      <c r="E253" s="128"/>
      <c r="F253" s="124">
        <f t="shared" si="3"/>
        <v>252</v>
      </c>
      <c r="G253" s="86"/>
      <c r="H253" s="86"/>
      <c r="I253" s="86"/>
      <c r="J253" s="86"/>
    </row>
    <row r="254" spans="1:10" x14ac:dyDescent="0.2">
      <c r="A254" s="5">
        <v>253</v>
      </c>
      <c r="E254" s="128"/>
      <c r="F254" s="124">
        <f t="shared" si="3"/>
        <v>253</v>
      </c>
      <c r="G254" s="86"/>
      <c r="H254" s="86"/>
      <c r="I254" s="86"/>
      <c r="J254" s="86"/>
    </row>
    <row r="255" spans="1:10" x14ac:dyDescent="0.2">
      <c r="A255" s="5">
        <v>254</v>
      </c>
      <c r="E255" s="128"/>
      <c r="F255" s="124">
        <f t="shared" si="3"/>
        <v>254</v>
      </c>
      <c r="G255" s="86"/>
      <c r="H255" s="86"/>
      <c r="I255" s="86"/>
      <c r="J255" s="86"/>
    </row>
    <row r="256" spans="1:10" x14ac:dyDescent="0.2">
      <c r="A256" s="5">
        <v>255</v>
      </c>
      <c r="E256" s="128"/>
      <c r="F256" s="124">
        <f t="shared" si="3"/>
        <v>255</v>
      </c>
      <c r="G256" s="86"/>
      <c r="H256" s="86"/>
      <c r="I256" s="86"/>
      <c r="J256" s="86"/>
    </row>
    <row r="257" spans="1:10" x14ac:dyDescent="0.2">
      <c r="A257" s="5">
        <v>256</v>
      </c>
      <c r="E257" s="128"/>
      <c r="F257" s="124">
        <f t="shared" si="3"/>
        <v>256</v>
      </c>
      <c r="G257" s="86"/>
      <c r="H257" s="86"/>
      <c r="I257" s="86"/>
      <c r="J257" s="86"/>
    </row>
    <row r="258" spans="1:10" x14ac:dyDescent="0.2">
      <c r="A258" s="5">
        <v>257</v>
      </c>
      <c r="E258" s="128"/>
      <c r="F258" s="124">
        <f t="shared" ref="F258:F272" si="4">A258</f>
        <v>257</v>
      </c>
      <c r="G258" s="86"/>
      <c r="H258" s="86"/>
      <c r="I258" s="86"/>
      <c r="J258" s="86"/>
    </row>
    <row r="259" spans="1:10" x14ac:dyDescent="0.2">
      <c r="A259" s="5">
        <v>258</v>
      </c>
      <c r="E259" s="128"/>
      <c r="F259" s="124">
        <f t="shared" si="4"/>
        <v>258</v>
      </c>
      <c r="G259" s="86"/>
      <c r="H259" s="86"/>
      <c r="I259" s="86"/>
      <c r="J259" s="86"/>
    </row>
    <row r="260" spans="1:10" x14ac:dyDescent="0.2">
      <c r="A260" s="5">
        <v>259</v>
      </c>
      <c r="E260" s="128"/>
      <c r="F260" s="124">
        <f t="shared" si="4"/>
        <v>259</v>
      </c>
      <c r="G260" s="86"/>
      <c r="H260" s="86"/>
      <c r="I260" s="86"/>
      <c r="J260" s="86"/>
    </row>
    <row r="261" spans="1:10" x14ac:dyDescent="0.2">
      <c r="A261" s="5">
        <v>260</v>
      </c>
      <c r="E261" s="128"/>
      <c r="F261" s="124">
        <f t="shared" si="4"/>
        <v>260</v>
      </c>
      <c r="G261" s="86"/>
      <c r="H261" s="86"/>
      <c r="I261" s="86"/>
      <c r="J261" s="86"/>
    </row>
    <row r="262" spans="1:10" x14ac:dyDescent="0.2">
      <c r="A262" s="5">
        <v>261</v>
      </c>
      <c r="E262" s="128"/>
      <c r="F262" s="124">
        <f t="shared" si="4"/>
        <v>261</v>
      </c>
      <c r="G262" s="86"/>
      <c r="H262" s="86"/>
      <c r="I262" s="86"/>
      <c r="J262" s="86"/>
    </row>
    <row r="263" spans="1:10" x14ac:dyDescent="0.2">
      <c r="A263" s="5">
        <v>262</v>
      </c>
      <c r="E263" s="128"/>
      <c r="F263" s="124">
        <f t="shared" si="4"/>
        <v>262</v>
      </c>
      <c r="G263" s="86"/>
      <c r="H263" s="86"/>
      <c r="I263" s="86"/>
      <c r="J263" s="86"/>
    </row>
    <row r="264" spans="1:10" x14ac:dyDescent="0.2">
      <c r="A264" s="5">
        <v>263</v>
      </c>
      <c r="E264" s="128"/>
      <c r="F264" s="124">
        <f t="shared" si="4"/>
        <v>263</v>
      </c>
      <c r="G264" s="86"/>
      <c r="H264" s="86"/>
      <c r="I264" s="86"/>
      <c r="J264" s="86"/>
    </row>
    <row r="265" spans="1:10" x14ac:dyDescent="0.2">
      <c r="A265" s="5">
        <v>264</v>
      </c>
      <c r="E265" s="128"/>
      <c r="F265" s="124">
        <f t="shared" si="4"/>
        <v>264</v>
      </c>
      <c r="G265" s="86"/>
      <c r="H265" s="86"/>
      <c r="I265" s="86"/>
      <c r="J265" s="86"/>
    </row>
    <row r="266" spans="1:10" x14ac:dyDescent="0.2">
      <c r="A266" s="5">
        <v>265</v>
      </c>
      <c r="E266" s="128"/>
      <c r="F266" s="124">
        <f t="shared" si="4"/>
        <v>265</v>
      </c>
      <c r="G266" s="86"/>
      <c r="H266" s="86"/>
      <c r="I266" s="86"/>
      <c r="J266" s="86"/>
    </row>
    <row r="267" spans="1:10" x14ac:dyDescent="0.2">
      <c r="A267" s="5">
        <v>266</v>
      </c>
      <c r="E267" s="128"/>
      <c r="F267" s="124">
        <f t="shared" si="4"/>
        <v>266</v>
      </c>
      <c r="G267" s="86"/>
      <c r="H267" s="86"/>
      <c r="I267" s="86"/>
      <c r="J267" s="86"/>
    </row>
    <row r="268" spans="1:10" x14ac:dyDescent="0.2">
      <c r="A268" s="5">
        <v>267</v>
      </c>
      <c r="E268" s="128"/>
      <c r="F268" s="124">
        <f t="shared" si="4"/>
        <v>267</v>
      </c>
      <c r="G268" s="86"/>
      <c r="H268" s="86"/>
      <c r="I268" s="86"/>
      <c r="J268" s="86"/>
    </row>
    <row r="269" spans="1:10" x14ac:dyDescent="0.2">
      <c r="A269" s="5">
        <v>268</v>
      </c>
      <c r="E269" s="128"/>
      <c r="F269" s="124">
        <f t="shared" si="4"/>
        <v>268</v>
      </c>
      <c r="G269" s="86"/>
      <c r="H269" s="86"/>
      <c r="I269" s="86"/>
      <c r="J269" s="86"/>
    </row>
    <row r="270" spans="1:10" x14ac:dyDescent="0.2">
      <c r="A270" s="5">
        <v>269</v>
      </c>
      <c r="E270" s="128"/>
      <c r="F270" s="124">
        <f t="shared" si="4"/>
        <v>269</v>
      </c>
      <c r="G270" s="86"/>
      <c r="H270" s="86"/>
      <c r="I270" s="86"/>
      <c r="J270" s="86"/>
    </row>
    <row r="271" spans="1:10" x14ac:dyDescent="0.2">
      <c r="A271" s="5">
        <v>270</v>
      </c>
      <c r="E271" s="128"/>
      <c r="F271" s="124">
        <f t="shared" si="4"/>
        <v>270</v>
      </c>
      <c r="G271" s="86"/>
      <c r="H271" s="86"/>
      <c r="I271" s="86"/>
      <c r="J271" s="86"/>
    </row>
    <row r="272" spans="1:10" x14ac:dyDescent="0.2">
      <c r="A272" s="5">
        <v>271</v>
      </c>
      <c r="E272" s="128"/>
      <c r="F272" s="124">
        <f t="shared" si="4"/>
        <v>271</v>
      </c>
      <c r="G272" s="86"/>
      <c r="H272" s="86"/>
      <c r="I272" s="86"/>
      <c r="J272" s="86"/>
    </row>
    <row r="273" spans="1:10" x14ac:dyDescent="0.2">
      <c r="A273" s="5">
        <v>272</v>
      </c>
      <c r="E273" s="128"/>
      <c r="F273" s="86"/>
      <c r="G273" s="86"/>
      <c r="H273" s="86"/>
      <c r="I273" s="86"/>
      <c r="J273" s="86"/>
    </row>
    <row r="274" spans="1:10" x14ac:dyDescent="0.2">
      <c r="A274" s="5">
        <v>273</v>
      </c>
      <c r="E274" s="128"/>
      <c r="F274" s="86"/>
      <c r="G274" s="86"/>
      <c r="H274" s="86"/>
      <c r="I274" s="86"/>
      <c r="J274" s="86"/>
    </row>
    <row r="275" spans="1:10" x14ac:dyDescent="0.2">
      <c r="A275" s="5">
        <v>274</v>
      </c>
      <c r="E275" s="128"/>
      <c r="F275" s="86"/>
      <c r="G275" s="86"/>
      <c r="H275" s="86"/>
      <c r="I275" s="86"/>
      <c r="J275" s="86"/>
    </row>
    <row r="276" spans="1:10" x14ac:dyDescent="0.2">
      <c r="A276" s="5">
        <v>275</v>
      </c>
      <c r="E276" s="128"/>
      <c r="F276" s="86"/>
      <c r="G276" s="86"/>
      <c r="H276" s="86"/>
      <c r="I276" s="86"/>
      <c r="J276" s="86"/>
    </row>
    <row r="277" spans="1:10" x14ac:dyDescent="0.2">
      <c r="A277" s="5">
        <v>276</v>
      </c>
      <c r="E277" s="128"/>
      <c r="F277" s="86"/>
      <c r="G277" s="86"/>
      <c r="H277" s="86"/>
      <c r="I277" s="86"/>
      <c r="J277" s="86"/>
    </row>
    <row r="278" spans="1:10" x14ac:dyDescent="0.2">
      <c r="A278" s="5">
        <v>277</v>
      </c>
      <c r="E278" s="128"/>
      <c r="F278" s="86"/>
      <c r="G278" s="86"/>
      <c r="H278" s="86"/>
      <c r="I278" s="86"/>
      <c r="J278" s="86"/>
    </row>
    <row r="279" spans="1:10" x14ac:dyDescent="0.2">
      <c r="A279" s="5">
        <v>278</v>
      </c>
      <c r="E279" s="128"/>
      <c r="F279" s="86"/>
      <c r="G279" s="86"/>
      <c r="H279" s="86"/>
      <c r="I279" s="86"/>
      <c r="J279" s="86"/>
    </row>
    <row r="280" spans="1:10" x14ac:dyDescent="0.2">
      <c r="A280" s="5">
        <v>279</v>
      </c>
      <c r="E280" s="128"/>
      <c r="F280" s="86"/>
      <c r="G280" s="86"/>
      <c r="H280" s="86"/>
      <c r="I280" s="86"/>
      <c r="J280" s="86"/>
    </row>
    <row r="281" spans="1:10" x14ac:dyDescent="0.2">
      <c r="A281" s="5">
        <v>280</v>
      </c>
      <c r="E281" s="128"/>
      <c r="F281" s="86"/>
      <c r="G281" s="86"/>
      <c r="H281" s="86"/>
      <c r="I281" s="86"/>
      <c r="J281" s="86"/>
    </row>
    <row r="282" spans="1:10" x14ac:dyDescent="0.2">
      <c r="A282" s="5">
        <v>281</v>
      </c>
      <c r="E282" s="128"/>
      <c r="F282" s="86"/>
      <c r="G282" s="86"/>
      <c r="H282" s="86"/>
      <c r="I282" s="86"/>
      <c r="J282" s="86"/>
    </row>
    <row r="283" spans="1:10" x14ac:dyDescent="0.2">
      <c r="A283" s="5">
        <v>282</v>
      </c>
      <c r="E283" s="128"/>
      <c r="F283" s="86"/>
      <c r="G283" s="86"/>
      <c r="H283" s="86"/>
      <c r="I283" s="86"/>
      <c r="J283" s="86"/>
    </row>
    <row r="284" spans="1:10" x14ac:dyDescent="0.2">
      <c r="A284" s="5">
        <v>283</v>
      </c>
      <c r="E284" s="128"/>
      <c r="F284" s="86"/>
      <c r="G284" s="86"/>
      <c r="H284" s="86"/>
      <c r="I284" s="86"/>
      <c r="J284" s="86"/>
    </row>
    <row r="285" spans="1:10" x14ac:dyDescent="0.2">
      <c r="A285" s="5">
        <v>284</v>
      </c>
      <c r="E285" s="128"/>
      <c r="F285" s="86"/>
      <c r="G285" s="86"/>
      <c r="H285" s="86"/>
      <c r="I285" s="86"/>
      <c r="J285" s="86"/>
    </row>
    <row r="286" spans="1:10" x14ac:dyDescent="0.2">
      <c r="A286" s="5">
        <v>285</v>
      </c>
      <c r="E286" s="128"/>
      <c r="F286" s="86"/>
      <c r="G286" s="86"/>
      <c r="H286" s="86"/>
      <c r="I286" s="86"/>
      <c r="J286" s="86"/>
    </row>
    <row r="287" spans="1:10" x14ac:dyDescent="0.2">
      <c r="A287" s="5">
        <v>286</v>
      </c>
      <c r="E287" s="128"/>
      <c r="F287" s="86"/>
      <c r="G287" s="86"/>
      <c r="H287" s="86"/>
      <c r="I287" s="86"/>
      <c r="J287" s="86"/>
    </row>
    <row r="288" spans="1:10" x14ac:dyDescent="0.2">
      <c r="A288" s="5">
        <v>287</v>
      </c>
      <c r="E288" s="128"/>
      <c r="F288" s="86"/>
      <c r="G288" s="86"/>
      <c r="H288" s="86"/>
      <c r="I288" s="86"/>
      <c r="J288" s="86"/>
    </row>
    <row r="289" spans="1:10" x14ac:dyDescent="0.2">
      <c r="A289" s="5">
        <v>288</v>
      </c>
      <c r="E289" s="128"/>
      <c r="F289" s="86"/>
      <c r="G289" s="86"/>
      <c r="H289" s="86"/>
      <c r="I289" s="86"/>
      <c r="J289" s="86"/>
    </row>
    <row r="290" spans="1:10" x14ac:dyDescent="0.2">
      <c r="A290" s="5">
        <v>289</v>
      </c>
      <c r="E290" s="128"/>
      <c r="F290" s="86"/>
      <c r="G290" s="86"/>
      <c r="H290" s="86"/>
      <c r="I290" s="86"/>
      <c r="J290" s="86"/>
    </row>
    <row r="291" spans="1:10" x14ac:dyDescent="0.2">
      <c r="A291" s="5">
        <v>290</v>
      </c>
      <c r="E291" s="128"/>
      <c r="F291" s="86"/>
      <c r="G291" s="86"/>
      <c r="H291" s="86"/>
      <c r="I291" s="86"/>
      <c r="J291" s="86"/>
    </row>
    <row r="292" spans="1:10" x14ac:dyDescent="0.2">
      <c r="A292" s="5">
        <v>291</v>
      </c>
      <c r="E292" s="128"/>
      <c r="F292" s="86"/>
      <c r="G292" s="86"/>
      <c r="H292" s="86"/>
      <c r="I292" s="86"/>
      <c r="J292" s="86"/>
    </row>
    <row r="293" spans="1:10" x14ac:dyDescent="0.2">
      <c r="A293" s="5">
        <v>292</v>
      </c>
      <c r="E293" s="128"/>
      <c r="F293" s="86"/>
      <c r="G293" s="86"/>
      <c r="H293" s="86"/>
      <c r="I293" s="86"/>
      <c r="J293" s="86"/>
    </row>
    <row r="294" spans="1:10" x14ac:dyDescent="0.2">
      <c r="A294" s="5">
        <v>293</v>
      </c>
      <c r="E294" s="128"/>
      <c r="F294" s="86"/>
      <c r="G294" s="86"/>
      <c r="H294" s="86"/>
      <c r="I294" s="86"/>
      <c r="J294" s="86"/>
    </row>
    <row r="295" spans="1:10" x14ac:dyDescent="0.2">
      <c r="A295" s="5">
        <v>294</v>
      </c>
      <c r="E295" s="128"/>
      <c r="F295" s="86"/>
      <c r="G295" s="86"/>
      <c r="H295" s="86"/>
      <c r="I295" s="86"/>
      <c r="J295" s="86"/>
    </row>
    <row r="296" spans="1:10" x14ac:dyDescent="0.2">
      <c r="A296" s="5">
        <v>295</v>
      </c>
      <c r="E296" s="128"/>
      <c r="F296" s="86"/>
      <c r="G296" s="86"/>
      <c r="H296" s="86"/>
      <c r="I296" s="86"/>
      <c r="J296" s="86"/>
    </row>
    <row r="297" spans="1:10" x14ac:dyDescent="0.2">
      <c r="A297" s="5">
        <v>296</v>
      </c>
      <c r="E297" s="128"/>
      <c r="F297" s="86"/>
      <c r="G297" s="86"/>
      <c r="H297" s="86"/>
      <c r="I297" s="86"/>
      <c r="J297" s="86"/>
    </row>
    <row r="298" spans="1:10" x14ac:dyDescent="0.2">
      <c r="A298" s="5">
        <v>297</v>
      </c>
      <c r="E298" s="128"/>
      <c r="F298" s="86"/>
      <c r="G298" s="86"/>
      <c r="H298" s="86"/>
      <c r="I298" s="86"/>
      <c r="J298" s="86"/>
    </row>
    <row r="299" spans="1:10" x14ac:dyDescent="0.2">
      <c r="A299" s="5">
        <v>298</v>
      </c>
      <c r="E299" s="128"/>
      <c r="F299" s="86"/>
      <c r="G299" s="86"/>
      <c r="H299" s="86"/>
      <c r="I299" s="86"/>
      <c r="J299" s="86"/>
    </row>
    <row r="300" spans="1:10" x14ac:dyDescent="0.2">
      <c r="A300" s="5">
        <v>299</v>
      </c>
      <c r="E300" s="128"/>
      <c r="F300" s="86"/>
      <c r="G300" s="86"/>
      <c r="H300" s="86"/>
      <c r="I300" s="86"/>
      <c r="J300" s="86"/>
    </row>
    <row r="301" spans="1:10" x14ac:dyDescent="0.2">
      <c r="A301" s="5">
        <v>300</v>
      </c>
      <c r="E301" s="128"/>
      <c r="F301" s="86"/>
      <c r="G301" s="86"/>
      <c r="H301" s="86"/>
      <c r="I301" s="86"/>
      <c r="J301" s="86"/>
    </row>
    <row r="302" spans="1:10" x14ac:dyDescent="0.2">
      <c r="A302" s="5">
        <v>301</v>
      </c>
      <c r="E302" s="128"/>
      <c r="F302" s="86"/>
      <c r="G302" s="86"/>
      <c r="H302" s="86"/>
      <c r="I302" s="86"/>
      <c r="J302" s="86"/>
    </row>
    <row r="303" spans="1:10" x14ac:dyDescent="0.2">
      <c r="A303" s="5">
        <v>302</v>
      </c>
      <c r="E303" s="128"/>
      <c r="F303" s="86"/>
      <c r="G303" s="86"/>
      <c r="H303" s="86"/>
      <c r="I303" s="86"/>
      <c r="J303" s="86"/>
    </row>
    <row r="304" spans="1:10" x14ac:dyDescent="0.2">
      <c r="A304" s="5">
        <v>303</v>
      </c>
      <c r="E304" s="128"/>
      <c r="F304" s="86"/>
      <c r="G304" s="86"/>
      <c r="H304" s="86"/>
      <c r="I304" s="86"/>
      <c r="J304" s="86"/>
    </row>
    <row r="305" spans="1:10" x14ac:dyDescent="0.2">
      <c r="A305" s="5">
        <v>304</v>
      </c>
      <c r="E305" s="128"/>
      <c r="F305" s="86"/>
      <c r="G305" s="86"/>
      <c r="H305" s="86"/>
      <c r="I305" s="86"/>
      <c r="J305" s="86"/>
    </row>
    <row r="306" spans="1:10" x14ac:dyDescent="0.2">
      <c r="A306" s="5">
        <v>305</v>
      </c>
      <c r="E306" s="128"/>
      <c r="F306" s="86"/>
      <c r="G306" s="86"/>
      <c r="H306" s="86"/>
      <c r="I306" s="86"/>
      <c r="J306" s="86"/>
    </row>
    <row r="307" spans="1:10" x14ac:dyDescent="0.2">
      <c r="A307" s="5">
        <v>306</v>
      </c>
      <c r="E307" s="128"/>
      <c r="F307" s="86"/>
      <c r="G307" s="86"/>
      <c r="H307" s="86"/>
      <c r="I307" s="86"/>
      <c r="J307" s="86"/>
    </row>
    <row r="308" spans="1:10" x14ac:dyDescent="0.2">
      <c r="A308" s="5">
        <v>307</v>
      </c>
      <c r="E308" s="128"/>
      <c r="F308" s="86"/>
      <c r="G308" s="86"/>
      <c r="H308" s="86"/>
      <c r="I308" s="86"/>
      <c r="J308" s="86"/>
    </row>
    <row r="309" spans="1:10" x14ac:dyDescent="0.2">
      <c r="A309" s="5">
        <v>308</v>
      </c>
      <c r="E309" s="128"/>
      <c r="F309" s="86"/>
      <c r="G309" s="86"/>
      <c r="H309" s="86"/>
      <c r="I309" s="86"/>
      <c r="J309" s="86"/>
    </row>
    <row r="310" spans="1:10" x14ac:dyDescent="0.2">
      <c r="A310" s="5">
        <v>309</v>
      </c>
      <c r="E310" s="128"/>
      <c r="F310" s="86"/>
      <c r="G310" s="86"/>
      <c r="H310" s="86"/>
      <c r="I310" s="86"/>
      <c r="J310" s="86"/>
    </row>
    <row r="311" spans="1:10" x14ac:dyDescent="0.2">
      <c r="A311" s="5">
        <v>310</v>
      </c>
      <c r="E311" s="128"/>
      <c r="F311" s="86"/>
      <c r="G311" s="86"/>
      <c r="H311" s="86"/>
      <c r="I311" s="86"/>
      <c r="J311" s="86"/>
    </row>
    <row r="312" spans="1:10" x14ac:dyDescent="0.2">
      <c r="A312" s="5">
        <v>311</v>
      </c>
      <c r="E312" s="128"/>
      <c r="F312" s="86"/>
      <c r="G312" s="86"/>
      <c r="H312" s="86"/>
      <c r="I312" s="86"/>
      <c r="J312" s="86"/>
    </row>
    <row r="313" spans="1:10" x14ac:dyDescent="0.2">
      <c r="A313" s="5">
        <v>312</v>
      </c>
      <c r="E313" s="128"/>
      <c r="F313" s="86"/>
      <c r="G313" s="86"/>
      <c r="H313" s="86"/>
      <c r="I313" s="86"/>
      <c r="J313" s="86"/>
    </row>
    <row r="314" spans="1:10" x14ac:dyDescent="0.2">
      <c r="A314" s="5">
        <v>313</v>
      </c>
      <c r="E314" s="128"/>
      <c r="F314" s="86"/>
      <c r="G314" s="86"/>
      <c r="H314" s="86"/>
      <c r="I314" s="86"/>
      <c r="J314" s="86"/>
    </row>
    <row r="315" spans="1:10" x14ac:dyDescent="0.2">
      <c r="A315" s="5">
        <v>314</v>
      </c>
      <c r="E315" s="128"/>
      <c r="F315" s="86"/>
      <c r="G315" s="86"/>
      <c r="H315" s="86"/>
      <c r="I315" s="86"/>
      <c r="J315" s="86"/>
    </row>
    <row r="316" spans="1:10" x14ac:dyDescent="0.2">
      <c r="A316" s="5">
        <v>315</v>
      </c>
      <c r="E316" s="128"/>
      <c r="F316" s="86"/>
      <c r="G316" s="86"/>
      <c r="H316" s="86"/>
      <c r="I316" s="86"/>
      <c r="J316" s="86"/>
    </row>
    <row r="317" spans="1:10" x14ac:dyDescent="0.2">
      <c r="A317" s="5">
        <v>316</v>
      </c>
      <c r="E317" s="128"/>
      <c r="F317" s="86"/>
      <c r="G317" s="86"/>
      <c r="H317" s="86"/>
      <c r="I317" s="86"/>
      <c r="J317" s="86"/>
    </row>
    <row r="318" spans="1:10" x14ac:dyDescent="0.2">
      <c r="A318" s="5">
        <v>317</v>
      </c>
      <c r="E318" s="128"/>
      <c r="F318" s="86"/>
      <c r="G318" s="86"/>
      <c r="H318" s="86"/>
      <c r="I318" s="86"/>
      <c r="J318" s="86"/>
    </row>
    <row r="319" spans="1:10" x14ac:dyDescent="0.2">
      <c r="A319" s="5">
        <v>318</v>
      </c>
      <c r="E319" s="128"/>
      <c r="F319" s="86"/>
      <c r="G319" s="86"/>
      <c r="H319" s="86"/>
      <c r="I319" s="86"/>
      <c r="J319" s="86"/>
    </row>
    <row r="320" spans="1:10" x14ac:dyDescent="0.2">
      <c r="A320" s="5">
        <v>319</v>
      </c>
      <c r="E320" s="128"/>
      <c r="F320" s="86"/>
      <c r="G320" s="86"/>
      <c r="H320" s="86"/>
      <c r="I320" s="86"/>
      <c r="J320" s="86"/>
    </row>
    <row r="321" spans="1:10" x14ac:dyDescent="0.2">
      <c r="A321" s="5">
        <v>320</v>
      </c>
      <c r="E321" s="128"/>
      <c r="F321" s="86"/>
      <c r="G321" s="86"/>
      <c r="H321" s="86"/>
      <c r="I321" s="86"/>
      <c r="J321" s="86"/>
    </row>
    <row r="322" spans="1:10" x14ac:dyDescent="0.2">
      <c r="A322" s="5">
        <v>321</v>
      </c>
      <c r="E322" s="128"/>
      <c r="F322" s="86"/>
      <c r="G322" s="86"/>
      <c r="H322" s="86"/>
      <c r="I322" s="86"/>
      <c r="J322" s="86"/>
    </row>
    <row r="323" spans="1:10" x14ac:dyDescent="0.2">
      <c r="A323" s="5">
        <v>322</v>
      </c>
      <c r="E323" s="128"/>
      <c r="F323" s="86"/>
      <c r="G323" s="86"/>
      <c r="H323" s="86"/>
      <c r="I323" s="86"/>
      <c r="J323" s="86"/>
    </row>
    <row r="324" spans="1:10" x14ac:dyDescent="0.2">
      <c r="A324" s="5">
        <v>323</v>
      </c>
      <c r="E324" s="128"/>
      <c r="F324" s="86"/>
      <c r="G324" s="86"/>
      <c r="H324" s="86"/>
      <c r="I324" s="86"/>
      <c r="J324" s="86"/>
    </row>
    <row r="325" spans="1:10" x14ac:dyDescent="0.2">
      <c r="A325" s="5">
        <v>324</v>
      </c>
      <c r="E325" s="128"/>
      <c r="F325" s="86"/>
      <c r="G325" s="86"/>
      <c r="H325" s="86"/>
      <c r="I325" s="86"/>
      <c r="J325" s="86"/>
    </row>
    <row r="326" spans="1:10" x14ac:dyDescent="0.2">
      <c r="A326" s="5">
        <v>325</v>
      </c>
      <c r="E326" s="128"/>
      <c r="F326" s="86"/>
      <c r="G326" s="86"/>
      <c r="H326" s="86"/>
      <c r="I326" s="86"/>
      <c r="J326" s="86"/>
    </row>
    <row r="327" spans="1:10" x14ac:dyDescent="0.2">
      <c r="A327" s="5">
        <v>326</v>
      </c>
      <c r="E327" s="128"/>
      <c r="F327" s="86"/>
      <c r="G327" s="86"/>
      <c r="H327" s="86"/>
      <c r="I327" s="86"/>
      <c r="J327" s="86"/>
    </row>
    <row r="328" spans="1:10" x14ac:dyDescent="0.2">
      <c r="A328" s="5">
        <v>327</v>
      </c>
      <c r="E328" s="128"/>
      <c r="F328" s="86"/>
      <c r="G328" s="86"/>
      <c r="H328" s="86"/>
      <c r="I328" s="86"/>
      <c r="J328" s="86"/>
    </row>
    <row r="329" spans="1:10" x14ac:dyDescent="0.2">
      <c r="A329" s="5">
        <v>328</v>
      </c>
      <c r="E329" s="128"/>
      <c r="F329" s="86"/>
      <c r="G329" s="86"/>
      <c r="H329" s="86"/>
      <c r="I329" s="86"/>
      <c r="J329" s="86"/>
    </row>
    <row r="330" spans="1:10" x14ac:dyDescent="0.2">
      <c r="A330" s="5">
        <v>329</v>
      </c>
      <c r="E330" s="128"/>
      <c r="F330" s="86"/>
      <c r="G330" s="86"/>
      <c r="H330" s="86"/>
      <c r="I330" s="86"/>
      <c r="J330" s="86"/>
    </row>
    <row r="331" spans="1:10" x14ac:dyDescent="0.2">
      <c r="A331" s="5">
        <v>330</v>
      </c>
      <c r="E331" s="128"/>
      <c r="F331" s="86"/>
      <c r="G331" s="86"/>
      <c r="H331" s="86"/>
      <c r="I331" s="86"/>
      <c r="J331" s="86"/>
    </row>
    <row r="332" spans="1:10" x14ac:dyDescent="0.2">
      <c r="A332" s="5">
        <v>331</v>
      </c>
      <c r="E332" s="128"/>
      <c r="F332" s="86"/>
      <c r="G332" s="86"/>
      <c r="H332" s="86"/>
      <c r="I332" s="86"/>
      <c r="J332" s="86"/>
    </row>
    <row r="333" spans="1:10" x14ac:dyDescent="0.2">
      <c r="A333" s="5">
        <v>332</v>
      </c>
      <c r="E333" s="128"/>
      <c r="F333" s="86"/>
      <c r="G333" s="86"/>
      <c r="H333" s="86"/>
      <c r="I333" s="86"/>
      <c r="J333" s="86"/>
    </row>
    <row r="334" spans="1:10" x14ac:dyDescent="0.2">
      <c r="A334" s="5">
        <v>333</v>
      </c>
      <c r="E334" s="128"/>
      <c r="F334" s="86"/>
      <c r="G334" s="86"/>
      <c r="H334" s="86"/>
      <c r="I334" s="86"/>
      <c r="J334" s="86"/>
    </row>
    <row r="335" spans="1:10" x14ac:dyDescent="0.2">
      <c r="A335" s="5">
        <v>334</v>
      </c>
      <c r="E335" s="128"/>
      <c r="F335" s="86"/>
      <c r="G335" s="86"/>
      <c r="H335" s="86"/>
      <c r="I335" s="86"/>
      <c r="J335" s="86"/>
    </row>
    <row r="336" spans="1:10" x14ac:dyDescent="0.2">
      <c r="A336" s="5">
        <v>335</v>
      </c>
      <c r="E336" s="128"/>
      <c r="F336" s="86"/>
      <c r="G336" s="86"/>
      <c r="H336" s="86"/>
      <c r="I336" s="86"/>
      <c r="J336" s="86"/>
    </row>
    <row r="337" spans="1:10" x14ac:dyDescent="0.2">
      <c r="A337" s="5">
        <v>336</v>
      </c>
      <c r="E337" s="128"/>
      <c r="F337" s="86"/>
      <c r="G337" s="86"/>
      <c r="H337" s="86"/>
      <c r="I337" s="86"/>
      <c r="J337" s="86"/>
    </row>
    <row r="338" spans="1:10" x14ac:dyDescent="0.2">
      <c r="A338" s="5">
        <v>337</v>
      </c>
      <c r="E338" s="128"/>
      <c r="F338" s="86"/>
      <c r="G338" s="86"/>
      <c r="H338" s="86"/>
      <c r="I338" s="86"/>
      <c r="J338" s="86"/>
    </row>
    <row r="339" spans="1:10" x14ac:dyDescent="0.2">
      <c r="A339" s="5">
        <v>338</v>
      </c>
      <c r="E339" s="128"/>
      <c r="F339" s="86"/>
      <c r="G339" s="86"/>
      <c r="H339" s="86"/>
      <c r="I339" s="86"/>
      <c r="J339" s="86"/>
    </row>
    <row r="340" spans="1:10" x14ac:dyDescent="0.2">
      <c r="A340" s="5">
        <v>339</v>
      </c>
      <c r="E340" s="128"/>
      <c r="F340" s="86"/>
      <c r="G340" s="86"/>
      <c r="H340" s="86"/>
      <c r="I340" s="86"/>
      <c r="J340" s="86"/>
    </row>
    <row r="341" spans="1:10" x14ac:dyDescent="0.2">
      <c r="A341" s="5">
        <v>340</v>
      </c>
      <c r="E341" s="128"/>
      <c r="F341" s="86"/>
      <c r="G341" s="86"/>
      <c r="H341" s="86"/>
      <c r="I341" s="86"/>
      <c r="J341" s="86"/>
    </row>
    <row r="342" spans="1:10" x14ac:dyDescent="0.2">
      <c r="A342" s="5">
        <v>341</v>
      </c>
      <c r="E342" s="128"/>
      <c r="F342" s="86"/>
      <c r="G342" s="86"/>
      <c r="H342" s="86"/>
      <c r="I342" s="86"/>
      <c r="J342" s="86"/>
    </row>
    <row r="343" spans="1:10" x14ac:dyDescent="0.2">
      <c r="A343" s="5">
        <v>342</v>
      </c>
      <c r="E343" s="128"/>
      <c r="F343" s="86"/>
      <c r="G343" s="86"/>
      <c r="H343" s="86"/>
      <c r="I343" s="86"/>
      <c r="J343" s="86"/>
    </row>
    <row r="344" spans="1:10" x14ac:dyDescent="0.2">
      <c r="A344" s="5">
        <v>343</v>
      </c>
      <c r="E344" s="128"/>
      <c r="F344" s="86"/>
      <c r="G344" s="86"/>
      <c r="H344" s="86"/>
      <c r="I344" s="86"/>
      <c r="J344" s="86"/>
    </row>
    <row r="345" spans="1:10" x14ac:dyDescent="0.2">
      <c r="A345" s="5">
        <v>344</v>
      </c>
      <c r="E345" s="128"/>
      <c r="F345" s="86"/>
      <c r="G345" s="86"/>
      <c r="H345" s="86"/>
      <c r="I345" s="86"/>
      <c r="J345" s="86"/>
    </row>
    <row r="346" spans="1:10" x14ac:dyDescent="0.2">
      <c r="A346" s="5">
        <v>345</v>
      </c>
      <c r="E346" s="128"/>
      <c r="F346" s="86"/>
      <c r="G346" s="86"/>
      <c r="H346" s="86"/>
      <c r="I346" s="86"/>
      <c r="J346" s="86"/>
    </row>
    <row r="347" spans="1:10" x14ac:dyDescent="0.2">
      <c r="A347" s="5">
        <v>346</v>
      </c>
      <c r="E347" s="128"/>
      <c r="F347" s="86"/>
      <c r="G347" s="86"/>
      <c r="H347" s="86"/>
      <c r="I347" s="86"/>
      <c r="J347" s="86"/>
    </row>
    <row r="348" spans="1:10" x14ac:dyDescent="0.2">
      <c r="A348" s="5">
        <v>347</v>
      </c>
      <c r="E348" s="128"/>
      <c r="F348" s="86"/>
      <c r="G348" s="86"/>
      <c r="H348" s="86"/>
      <c r="I348" s="86"/>
      <c r="J348" s="86"/>
    </row>
    <row r="349" spans="1:10" x14ac:dyDescent="0.2">
      <c r="A349" s="5">
        <v>348</v>
      </c>
      <c r="E349" s="128"/>
      <c r="F349" s="86"/>
      <c r="G349" s="86"/>
      <c r="H349" s="86"/>
      <c r="I349" s="86"/>
      <c r="J349" s="86"/>
    </row>
    <row r="350" spans="1:10" x14ac:dyDescent="0.2">
      <c r="A350" s="5">
        <v>349</v>
      </c>
      <c r="E350" s="128"/>
      <c r="F350" s="86"/>
      <c r="G350" s="86"/>
      <c r="H350" s="86"/>
      <c r="I350" s="86"/>
      <c r="J350" s="86"/>
    </row>
    <row r="351" spans="1:10" x14ac:dyDescent="0.2">
      <c r="A351" s="5">
        <v>350</v>
      </c>
      <c r="E351" s="128"/>
      <c r="F351" s="86"/>
      <c r="G351" s="86"/>
      <c r="H351" s="86"/>
      <c r="I351" s="86"/>
      <c r="J351" s="86"/>
    </row>
    <row r="352" spans="1:10" x14ac:dyDescent="0.2">
      <c r="A352" s="5">
        <v>351</v>
      </c>
      <c r="E352" s="128"/>
      <c r="F352" s="86"/>
      <c r="G352" s="86"/>
      <c r="H352" s="86"/>
      <c r="I352" s="86"/>
      <c r="J352" s="86"/>
    </row>
    <row r="353" spans="1:10" x14ac:dyDescent="0.2">
      <c r="A353" s="5">
        <v>352</v>
      </c>
      <c r="E353" s="128"/>
      <c r="F353" s="86"/>
      <c r="G353" s="86"/>
      <c r="H353" s="86"/>
      <c r="I353" s="86"/>
      <c r="J353" s="86"/>
    </row>
    <row r="354" spans="1:10" x14ac:dyDescent="0.2">
      <c r="A354" s="5">
        <v>353</v>
      </c>
      <c r="E354" s="128"/>
      <c r="F354" s="86"/>
      <c r="G354" s="86"/>
      <c r="H354" s="86"/>
      <c r="I354" s="86"/>
      <c r="J354" s="86"/>
    </row>
    <row r="355" spans="1:10" x14ac:dyDescent="0.2">
      <c r="A355" s="5">
        <v>354</v>
      </c>
      <c r="E355" s="128"/>
      <c r="F355" s="86"/>
      <c r="G355" s="86"/>
      <c r="H355" s="86"/>
      <c r="I355" s="86"/>
      <c r="J355" s="86"/>
    </row>
    <row r="356" spans="1:10" x14ac:dyDescent="0.2">
      <c r="A356" s="5">
        <v>355</v>
      </c>
      <c r="E356" s="128"/>
      <c r="F356" s="86"/>
      <c r="G356" s="86"/>
      <c r="H356" s="86"/>
      <c r="I356" s="86"/>
      <c r="J356" s="86"/>
    </row>
    <row r="357" spans="1:10" x14ac:dyDescent="0.2">
      <c r="A357" s="5">
        <v>356</v>
      </c>
      <c r="E357" s="128"/>
      <c r="F357" s="86"/>
      <c r="G357" s="86"/>
      <c r="H357" s="86"/>
      <c r="I357" s="86"/>
      <c r="J357" s="86"/>
    </row>
    <row r="358" spans="1:10" x14ac:dyDescent="0.2">
      <c r="A358" s="5">
        <v>357</v>
      </c>
      <c r="E358" s="128"/>
      <c r="F358" s="86"/>
      <c r="G358" s="86"/>
      <c r="H358" s="86"/>
      <c r="I358" s="86"/>
      <c r="J358" s="86"/>
    </row>
    <row r="359" spans="1:10" x14ac:dyDescent="0.2">
      <c r="A359" s="5">
        <v>358</v>
      </c>
      <c r="E359" s="128"/>
      <c r="F359" s="86"/>
      <c r="G359" s="86"/>
      <c r="H359" s="86"/>
      <c r="I359" s="86"/>
      <c r="J359" s="86"/>
    </row>
    <row r="360" spans="1:10" x14ac:dyDescent="0.2">
      <c r="A360" s="5">
        <v>359</v>
      </c>
      <c r="E360" s="128"/>
      <c r="F360" s="86"/>
      <c r="G360" s="86"/>
      <c r="H360" s="86"/>
      <c r="I360" s="86"/>
      <c r="J360" s="86"/>
    </row>
    <row r="361" spans="1:10" x14ac:dyDescent="0.2">
      <c r="A361" s="5">
        <v>360</v>
      </c>
      <c r="E361" s="128"/>
      <c r="F361" s="86"/>
      <c r="G361" s="86"/>
      <c r="H361" s="86"/>
      <c r="I361" s="86"/>
      <c r="J361" s="86"/>
    </row>
    <row r="362" spans="1:10" x14ac:dyDescent="0.2">
      <c r="A362" s="5">
        <v>361</v>
      </c>
      <c r="E362" s="128"/>
      <c r="F362" s="86"/>
      <c r="G362" s="86"/>
      <c r="H362" s="86"/>
      <c r="I362" s="86"/>
      <c r="J362" s="86"/>
    </row>
    <row r="363" spans="1:10" x14ac:dyDescent="0.2">
      <c r="A363" s="5">
        <v>362</v>
      </c>
      <c r="E363" s="128"/>
      <c r="F363" s="86"/>
      <c r="G363" s="86"/>
      <c r="H363" s="86"/>
      <c r="I363" s="86"/>
      <c r="J363" s="86"/>
    </row>
    <row r="364" spans="1:10" x14ac:dyDescent="0.2">
      <c r="A364" s="5">
        <v>363</v>
      </c>
      <c r="E364" s="128"/>
      <c r="F364" s="86"/>
      <c r="G364" s="86"/>
      <c r="H364" s="86"/>
      <c r="I364" s="86"/>
      <c r="J364" s="86"/>
    </row>
    <row r="365" spans="1:10" x14ac:dyDescent="0.2">
      <c r="A365" s="5">
        <v>364</v>
      </c>
      <c r="E365" s="128"/>
      <c r="F365" s="86"/>
      <c r="G365" s="86"/>
      <c r="H365" s="86"/>
      <c r="I365" s="86"/>
      <c r="J365" s="86"/>
    </row>
    <row r="366" spans="1:10" x14ac:dyDescent="0.2">
      <c r="A366" s="5">
        <v>365</v>
      </c>
      <c r="E366" s="128"/>
      <c r="F366" s="86"/>
      <c r="G366" s="86"/>
      <c r="H366" s="86"/>
      <c r="I366" s="86"/>
      <c r="J366" s="86"/>
    </row>
    <row r="367" spans="1:10" x14ac:dyDescent="0.2">
      <c r="A367" s="5">
        <v>366</v>
      </c>
      <c r="E367" s="128"/>
      <c r="F367" s="86"/>
      <c r="G367" s="86"/>
      <c r="H367" s="86"/>
      <c r="I367" s="86"/>
      <c r="J367" s="86"/>
    </row>
    <row r="368" spans="1:10" x14ac:dyDescent="0.2">
      <c r="A368" s="5">
        <v>367</v>
      </c>
      <c r="E368" s="128"/>
      <c r="F368" s="86"/>
      <c r="G368" s="86"/>
      <c r="H368" s="86"/>
      <c r="I368" s="86"/>
      <c r="J368" s="86"/>
    </row>
    <row r="369" spans="1:10" x14ac:dyDescent="0.2">
      <c r="A369" s="5">
        <v>368</v>
      </c>
      <c r="E369" s="128"/>
      <c r="F369" s="86"/>
      <c r="G369" s="86"/>
      <c r="H369" s="86"/>
      <c r="I369" s="86"/>
      <c r="J369" s="86"/>
    </row>
    <row r="370" spans="1:10" x14ac:dyDescent="0.2">
      <c r="A370" s="5">
        <v>369</v>
      </c>
      <c r="E370" s="128"/>
      <c r="F370" s="86"/>
      <c r="G370" s="86"/>
      <c r="H370" s="86"/>
      <c r="I370" s="86"/>
      <c r="J370" s="86"/>
    </row>
    <row r="371" spans="1:10" x14ac:dyDescent="0.2">
      <c r="A371" s="5">
        <v>370</v>
      </c>
      <c r="E371" s="128"/>
      <c r="F371" s="86"/>
      <c r="G371" s="86"/>
      <c r="H371" s="86"/>
      <c r="I371" s="86"/>
      <c r="J371" s="86"/>
    </row>
    <row r="372" spans="1:10" x14ac:dyDescent="0.2">
      <c r="A372" s="5">
        <v>371</v>
      </c>
      <c r="E372" s="128"/>
      <c r="F372" s="86"/>
      <c r="G372" s="86"/>
      <c r="H372" s="86"/>
      <c r="I372" s="86"/>
      <c r="J372" s="86"/>
    </row>
    <row r="373" spans="1:10" x14ac:dyDescent="0.2">
      <c r="A373" s="5">
        <v>372</v>
      </c>
      <c r="E373" s="128"/>
      <c r="F373" s="86"/>
      <c r="G373" s="86"/>
      <c r="H373" s="86"/>
      <c r="I373" s="86"/>
      <c r="J373" s="86"/>
    </row>
    <row r="374" spans="1:10" x14ac:dyDescent="0.2">
      <c r="A374" s="5">
        <v>373</v>
      </c>
      <c r="E374" s="128"/>
      <c r="F374" s="86"/>
      <c r="G374" s="86"/>
      <c r="H374" s="86"/>
      <c r="I374" s="86"/>
      <c r="J374" s="86"/>
    </row>
    <row r="375" spans="1:10" x14ac:dyDescent="0.2">
      <c r="A375" s="5">
        <v>374</v>
      </c>
      <c r="E375" s="128"/>
      <c r="F375" s="86"/>
      <c r="G375" s="86"/>
      <c r="H375" s="86"/>
      <c r="I375" s="86"/>
      <c r="J375" s="86"/>
    </row>
    <row r="376" spans="1:10" x14ac:dyDescent="0.2">
      <c r="A376" s="5">
        <v>375</v>
      </c>
      <c r="E376" s="128"/>
      <c r="F376" s="86"/>
      <c r="G376" s="86"/>
      <c r="H376" s="86"/>
      <c r="I376" s="86"/>
      <c r="J376" s="86"/>
    </row>
    <row r="377" spans="1:10" x14ac:dyDescent="0.2">
      <c r="A377" s="5">
        <v>376</v>
      </c>
      <c r="E377" s="128"/>
      <c r="F377" s="86"/>
      <c r="G377" s="86"/>
      <c r="H377" s="86"/>
      <c r="I377" s="86"/>
      <c r="J377" s="86"/>
    </row>
    <row r="378" spans="1:10" x14ac:dyDescent="0.2">
      <c r="A378" s="5">
        <v>377</v>
      </c>
      <c r="E378" s="128"/>
      <c r="F378" s="86"/>
      <c r="G378" s="86"/>
      <c r="H378" s="86"/>
      <c r="I378" s="86"/>
      <c r="J378" s="86"/>
    </row>
    <row r="379" spans="1:10" x14ac:dyDescent="0.2">
      <c r="A379" s="5">
        <v>378</v>
      </c>
      <c r="E379" s="128"/>
      <c r="F379" s="86"/>
      <c r="G379" s="86"/>
      <c r="H379" s="86"/>
      <c r="I379" s="86"/>
      <c r="J379" s="86"/>
    </row>
    <row r="380" spans="1:10" x14ac:dyDescent="0.2">
      <c r="A380" s="5">
        <v>379</v>
      </c>
      <c r="E380" s="128"/>
      <c r="F380" s="86"/>
      <c r="G380" s="86"/>
      <c r="H380" s="86"/>
      <c r="I380" s="86"/>
      <c r="J380" s="86"/>
    </row>
    <row r="381" spans="1:10" x14ac:dyDescent="0.2">
      <c r="A381" s="5">
        <v>380</v>
      </c>
      <c r="E381" s="128"/>
      <c r="F381" s="86"/>
      <c r="G381" s="86"/>
      <c r="H381" s="86"/>
      <c r="I381" s="86"/>
      <c r="J381" s="86"/>
    </row>
    <row r="382" spans="1:10" x14ac:dyDescent="0.2">
      <c r="A382" s="5">
        <v>381</v>
      </c>
      <c r="E382" s="128"/>
      <c r="F382" s="86"/>
      <c r="G382" s="86"/>
      <c r="H382" s="86"/>
      <c r="I382" s="86"/>
      <c r="J382" s="86"/>
    </row>
    <row r="383" spans="1:10" x14ac:dyDescent="0.2">
      <c r="A383" s="5">
        <v>382</v>
      </c>
      <c r="E383" s="128"/>
      <c r="F383" s="86"/>
      <c r="G383" s="86"/>
      <c r="H383" s="86"/>
      <c r="I383" s="86"/>
      <c r="J383" s="86"/>
    </row>
    <row r="384" spans="1:10" x14ac:dyDescent="0.2">
      <c r="A384" s="5">
        <v>383</v>
      </c>
      <c r="E384" s="128"/>
      <c r="F384" s="86"/>
      <c r="G384" s="86"/>
      <c r="H384" s="86"/>
      <c r="I384" s="86"/>
      <c r="J384" s="86"/>
    </row>
    <row r="385" spans="1:10" x14ac:dyDescent="0.2">
      <c r="A385" s="5">
        <v>384</v>
      </c>
      <c r="E385" s="128"/>
      <c r="F385" s="86"/>
      <c r="G385" s="86"/>
      <c r="H385" s="86"/>
      <c r="I385" s="86"/>
      <c r="J385" s="86"/>
    </row>
    <row r="386" spans="1:10" x14ac:dyDescent="0.2">
      <c r="A386" s="5">
        <v>385</v>
      </c>
      <c r="E386" s="128"/>
      <c r="F386" s="86"/>
      <c r="G386" s="86"/>
      <c r="H386" s="86"/>
      <c r="I386" s="86"/>
      <c r="J386" s="86"/>
    </row>
    <row r="387" spans="1:10" x14ac:dyDescent="0.2">
      <c r="A387" s="5">
        <v>386</v>
      </c>
      <c r="E387" s="128"/>
      <c r="F387" s="86"/>
      <c r="G387" s="86"/>
      <c r="H387" s="86"/>
      <c r="I387" s="86"/>
      <c r="J387" s="86"/>
    </row>
    <row r="388" spans="1:10" x14ac:dyDescent="0.2">
      <c r="A388" s="5">
        <v>387</v>
      </c>
      <c r="E388" s="128"/>
      <c r="F388" s="86"/>
      <c r="G388" s="86"/>
      <c r="H388" s="86"/>
      <c r="I388" s="86"/>
      <c r="J388" s="86"/>
    </row>
    <row r="389" spans="1:10" x14ac:dyDescent="0.2">
      <c r="A389" s="5">
        <v>388</v>
      </c>
      <c r="E389" s="128"/>
      <c r="F389" s="86"/>
      <c r="G389" s="86"/>
      <c r="H389" s="86"/>
      <c r="I389" s="86"/>
      <c r="J389" s="86"/>
    </row>
    <row r="390" spans="1:10" x14ac:dyDescent="0.2">
      <c r="A390" s="5">
        <v>389</v>
      </c>
      <c r="E390" s="128"/>
      <c r="F390" s="86"/>
      <c r="G390" s="86"/>
      <c r="H390" s="86"/>
      <c r="I390" s="86"/>
      <c r="J390" s="86"/>
    </row>
    <row r="391" spans="1:10" x14ac:dyDescent="0.2">
      <c r="A391" s="5">
        <v>390</v>
      </c>
      <c r="E391" s="128"/>
      <c r="F391" s="86"/>
      <c r="G391" s="86"/>
      <c r="H391" s="86"/>
      <c r="I391" s="86"/>
      <c r="J391" s="86"/>
    </row>
    <row r="392" spans="1:10" x14ac:dyDescent="0.2">
      <c r="A392" s="5">
        <v>391</v>
      </c>
      <c r="E392" s="128"/>
      <c r="F392" s="86"/>
      <c r="G392" s="86"/>
      <c r="H392" s="86"/>
      <c r="I392" s="86"/>
      <c r="J392" s="86"/>
    </row>
    <row r="393" spans="1:10" x14ac:dyDescent="0.2">
      <c r="A393" s="5">
        <v>392</v>
      </c>
      <c r="E393" s="128"/>
      <c r="F393" s="86"/>
      <c r="G393" s="86"/>
      <c r="H393" s="86"/>
      <c r="I393" s="86"/>
      <c r="J393" s="86"/>
    </row>
    <row r="394" spans="1:10" x14ac:dyDescent="0.2">
      <c r="A394" s="5">
        <v>393</v>
      </c>
      <c r="E394" s="128"/>
      <c r="F394" s="86"/>
      <c r="G394" s="86"/>
      <c r="H394" s="86"/>
      <c r="I394" s="86"/>
      <c r="J394" s="86"/>
    </row>
    <row r="395" spans="1:10" x14ac:dyDescent="0.2">
      <c r="A395" s="5">
        <v>394</v>
      </c>
      <c r="E395" s="128"/>
      <c r="F395" s="86"/>
      <c r="G395" s="86"/>
      <c r="H395" s="86"/>
      <c r="I395" s="86"/>
      <c r="J395" s="86"/>
    </row>
    <row r="396" spans="1:10" x14ac:dyDescent="0.2">
      <c r="A396" s="5">
        <v>395</v>
      </c>
      <c r="E396" s="128"/>
      <c r="F396" s="86"/>
      <c r="G396" s="86"/>
      <c r="H396" s="86"/>
      <c r="I396" s="86"/>
      <c r="J396" s="86"/>
    </row>
    <row r="397" spans="1:10" x14ac:dyDescent="0.2">
      <c r="A397" s="5">
        <v>396</v>
      </c>
      <c r="E397" s="128"/>
      <c r="F397" s="86"/>
      <c r="G397" s="86"/>
      <c r="H397" s="86"/>
      <c r="I397" s="86"/>
      <c r="J397" s="86"/>
    </row>
    <row r="398" spans="1:10" x14ac:dyDescent="0.2">
      <c r="A398" s="5">
        <v>397</v>
      </c>
      <c r="E398" s="128"/>
      <c r="F398" s="86"/>
      <c r="G398" s="86"/>
      <c r="H398" s="86"/>
      <c r="I398" s="86"/>
      <c r="J398" s="86"/>
    </row>
    <row r="399" spans="1:10" x14ac:dyDescent="0.2">
      <c r="A399" s="5">
        <v>398</v>
      </c>
      <c r="E399" s="128"/>
      <c r="F399" s="86"/>
      <c r="G399" s="86"/>
      <c r="H399" s="86"/>
      <c r="I399" s="86"/>
      <c r="J399" s="86"/>
    </row>
    <row r="400" spans="1:10" x14ac:dyDescent="0.2">
      <c r="A400" s="5">
        <v>399</v>
      </c>
      <c r="E400" s="128"/>
      <c r="F400" s="86"/>
      <c r="G400" s="86"/>
      <c r="H400" s="86"/>
      <c r="I400" s="86"/>
      <c r="J400" s="86"/>
    </row>
    <row r="401" spans="1:10" x14ac:dyDescent="0.2">
      <c r="A401" s="5">
        <v>400</v>
      </c>
      <c r="E401" s="128"/>
      <c r="F401" s="86"/>
      <c r="G401" s="86"/>
      <c r="H401" s="86"/>
      <c r="I401" s="86"/>
      <c r="J401" s="86"/>
    </row>
    <row r="402" spans="1:10" x14ac:dyDescent="0.2">
      <c r="A402" s="5">
        <v>401</v>
      </c>
      <c r="E402" s="128"/>
      <c r="F402" s="86"/>
      <c r="G402" s="86"/>
      <c r="H402" s="86"/>
      <c r="I402" s="86"/>
      <c r="J402" s="86"/>
    </row>
    <row r="403" spans="1:10" x14ac:dyDescent="0.2">
      <c r="A403" s="5">
        <v>402</v>
      </c>
      <c r="E403" s="128"/>
      <c r="F403" s="86"/>
      <c r="G403" s="86"/>
      <c r="H403" s="86"/>
      <c r="I403" s="86"/>
      <c r="J403" s="86"/>
    </row>
    <row r="404" spans="1:10" x14ac:dyDescent="0.2">
      <c r="A404" s="5">
        <v>403</v>
      </c>
      <c r="E404" s="128"/>
      <c r="F404" s="86"/>
      <c r="G404" s="86"/>
      <c r="H404" s="86"/>
      <c r="I404" s="86"/>
      <c r="J404" s="86"/>
    </row>
    <row r="405" spans="1:10" x14ac:dyDescent="0.2">
      <c r="A405" s="5">
        <v>404</v>
      </c>
      <c r="E405" s="128"/>
      <c r="F405" s="86"/>
      <c r="G405" s="86"/>
      <c r="H405" s="86"/>
      <c r="I405" s="86"/>
      <c r="J405" s="86"/>
    </row>
    <row r="406" spans="1:10" x14ac:dyDescent="0.2">
      <c r="A406" s="5">
        <v>405</v>
      </c>
      <c r="E406" s="128"/>
      <c r="F406" s="86"/>
      <c r="G406" s="86"/>
      <c r="H406" s="86"/>
      <c r="I406" s="86"/>
      <c r="J406" s="86"/>
    </row>
    <row r="407" spans="1:10" x14ac:dyDescent="0.2">
      <c r="A407" s="5">
        <v>406</v>
      </c>
      <c r="E407" s="128"/>
      <c r="F407" s="86"/>
      <c r="G407" s="86"/>
      <c r="H407" s="86"/>
      <c r="I407" s="86"/>
      <c r="J407" s="86"/>
    </row>
    <row r="408" spans="1:10" x14ac:dyDescent="0.2">
      <c r="A408" s="5">
        <v>407</v>
      </c>
      <c r="E408" s="128"/>
      <c r="F408" s="86"/>
      <c r="G408" s="86"/>
      <c r="H408" s="86"/>
      <c r="I408" s="86"/>
      <c r="J408" s="86"/>
    </row>
    <row r="409" spans="1:10" x14ac:dyDescent="0.2">
      <c r="A409" s="5">
        <v>408</v>
      </c>
      <c r="E409" s="128"/>
      <c r="F409" s="86"/>
      <c r="G409" s="86"/>
      <c r="H409" s="86"/>
      <c r="I409" s="86"/>
      <c r="J409" s="86"/>
    </row>
    <row r="410" spans="1:10" x14ac:dyDescent="0.2">
      <c r="A410" s="5">
        <v>409</v>
      </c>
      <c r="E410" s="128"/>
      <c r="F410" s="86"/>
      <c r="G410" s="86"/>
      <c r="H410" s="86"/>
      <c r="I410" s="86"/>
      <c r="J410" s="86"/>
    </row>
    <row r="411" spans="1:10" x14ac:dyDescent="0.2">
      <c r="A411" s="5">
        <v>410</v>
      </c>
      <c r="E411" s="128"/>
      <c r="F411" s="86"/>
      <c r="G411" s="86"/>
      <c r="H411" s="86"/>
      <c r="I411" s="86"/>
      <c r="J411" s="86"/>
    </row>
    <row r="412" spans="1:10" x14ac:dyDescent="0.2">
      <c r="A412" s="5">
        <v>411</v>
      </c>
      <c r="E412" s="128"/>
      <c r="F412" s="86"/>
      <c r="G412" s="86"/>
      <c r="H412" s="86"/>
      <c r="I412" s="86"/>
      <c r="J412" s="86"/>
    </row>
    <row r="413" spans="1:10" x14ac:dyDescent="0.2">
      <c r="A413" s="5">
        <v>412</v>
      </c>
      <c r="E413" s="128"/>
      <c r="F413" s="86"/>
      <c r="G413" s="86"/>
      <c r="H413" s="86"/>
      <c r="I413" s="86"/>
      <c r="J413" s="86"/>
    </row>
    <row r="414" spans="1:10" x14ac:dyDescent="0.2">
      <c r="A414" s="5">
        <v>413</v>
      </c>
      <c r="E414" s="128"/>
      <c r="F414" s="86"/>
      <c r="G414" s="86"/>
      <c r="H414" s="86"/>
      <c r="I414" s="86"/>
      <c r="J414" s="86"/>
    </row>
    <row r="415" spans="1:10" x14ac:dyDescent="0.2">
      <c r="A415" s="5">
        <v>414</v>
      </c>
      <c r="E415" s="128"/>
      <c r="F415" s="86"/>
      <c r="G415" s="86"/>
      <c r="H415" s="86"/>
      <c r="I415" s="86"/>
      <c r="J415" s="86"/>
    </row>
    <row r="416" spans="1:10" x14ac:dyDescent="0.2">
      <c r="A416" s="5">
        <v>415</v>
      </c>
      <c r="E416" s="128"/>
      <c r="F416" s="86"/>
      <c r="G416" s="86"/>
      <c r="H416" s="86"/>
      <c r="I416" s="86"/>
      <c r="J416" s="86"/>
    </row>
    <row r="417" spans="1:10" x14ac:dyDescent="0.2">
      <c r="A417" s="5">
        <v>416</v>
      </c>
      <c r="E417" s="128"/>
      <c r="F417" s="86"/>
      <c r="G417" s="86"/>
      <c r="H417" s="86"/>
      <c r="I417" s="86"/>
      <c r="J417" s="86"/>
    </row>
    <row r="418" spans="1:10" x14ac:dyDescent="0.2">
      <c r="A418" s="5">
        <v>417</v>
      </c>
      <c r="E418" s="128"/>
      <c r="F418" s="86"/>
      <c r="G418" s="86"/>
      <c r="H418" s="86"/>
      <c r="I418" s="86"/>
      <c r="J418" s="86"/>
    </row>
    <row r="419" spans="1:10" x14ac:dyDescent="0.2">
      <c r="A419" s="5">
        <v>418</v>
      </c>
      <c r="E419" s="128"/>
      <c r="F419" s="86"/>
      <c r="G419" s="86"/>
      <c r="H419" s="86"/>
      <c r="I419" s="86"/>
      <c r="J419" s="86"/>
    </row>
    <row r="420" spans="1:10" x14ac:dyDescent="0.2">
      <c r="A420" s="5">
        <v>419</v>
      </c>
      <c r="E420" s="128"/>
      <c r="F420" s="86"/>
      <c r="G420" s="86"/>
      <c r="H420" s="86"/>
      <c r="I420" s="86"/>
      <c r="J420" s="86"/>
    </row>
    <row r="421" spans="1:10" x14ac:dyDescent="0.2">
      <c r="A421" s="5">
        <v>420</v>
      </c>
      <c r="E421" s="128"/>
      <c r="F421" s="86"/>
      <c r="G421" s="86"/>
      <c r="H421" s="86"/>
      <c r="I421" s="86"/>
      <c r="J421" s="86"/>
    </row>
    <row r="422" spans="1:10" x14ac:dyDescent="0.2">
      <c r="A422" s="5">
        <v>421</v>
      </c>
      <c r="E422" s="128"/>
      <c r="F422" s="86"/>
      <c r="G422" s="86"/>
      <c r="H422" s="86"/>
      <c r="I422" s="86"/>
      <c r="J422" s="86"/>
    </row>
    <row r="423" spans="1:10" x14ac:dyDescent="0.2">
      <c r="A423" s="5">
        <v>422</v>
      </c>
      <c r="E423" s="128"/>
      <c r="F423" s="86"/>
      <c r="G423" s="86"/>
      <c r="H423" s="86"/>
      <c r="I423" s="86"/>
      <c r="J423" s="86"/>
    </row>
    <row r="424" spans="1:10" x14ac:dyDescent="0.2">
      <c r="A424" s="5">
        <v>423</v>
      </c>
      <c r="E424" s="128"/>
      <c r="F424" s="86"/>
      <c r="G424" s="86"/>
      <c r="H424" s="86"/>
      <c r="I424" s="86"/>
      <c r="J424" s="86"/>
    </row>
    <row r="425" spans="1:10" x14ac:dyDescent="0.2">
      <c r="A425" s="5">
        <v>424</v>
      </c>
      <c r="E425" s="128"/>
      <c r="F425" s="86"/>
      <c r="G425" s="86"/>
      <c r="H425" s="86"/>
      <c r="I425" s="86"/>
      <c r="J425" s="86"/>
    </row>
    <row r="426" spans="1:10" x14ac:dyDescent="0.2">
      <c r="A426" s="5">
        <v>425</v>
      </c>
      <c r="E426" s="128"/>
      <c r="F426" s="86"/>
      <c r="G426" s="86"/>
      <c r="H426" s="86"/>
      <c r="I426" s="86"/>
      <c r="J426" s="86"/>
    </row>
    <row r="427" spans="1:10" x14ac:dyDescent="0.2">
      <c r="A427" s="5">
        <v>426</v>
      </c>
      <c r="E427" s="128"/>
      <c r="F427" s="86"/>
      <c r="G427" s="86"/>
      <c r="H427" s="86"/>
      <c r="I427" s="86"/>
      <c r="J427" s="86"/>
    </row>
    <row r="428" spans="1:10" x14ac:dyDescent="0.2">
      <c r="A428" s="5">
        <v>427</v>
      </c>
      <c r="E428" s="128"/>
      <c r="F428" s="86"/>
      <c r="G428" s="86"/>
      <c r="H428" s="86"/>
      <c r="I428" s="86"/>
      <c r="J428" s="86"/>
    </row>
    <row r="429" spans="1:10" x14ac:dyDescent="0.2">
      <c r="A429" s="5">
        <v>428</v>
      </c>
      <c r="E429" s="128"/>
      <c r="F429" s="86"/>
      <c r="G429" s="86"/>
      <c r="H429" s="86"/>
      <c r="I429" s="86"/>
      <c r="J429" s="86"/>
    </row>
    <row r="430" spans="1:10" x14ac:dyDescent="0.2">
      <c r="A430" s="5">
        <v>429</v>
      </c>
      <c r="E430" s="128"/>
      <c r="F430" s="86"/>
      <c r="G430" s="86"/>
      <c r="H430" s="86"/>
      <c r="I430" s="86"/>
      <c r="J430" s="86"/>
    </row>
    <row r="431" spans="1:10" x14ac:dyDescent="0.2">
      <c r="A431" s="5">
        <v>430</v>
      </c>
      <c r="E431" s="128"/>
      <c r="F431" s="86"/>
      <c r="G431" s="86"/>
      <c r="H431" s="86"/>
      <c r="I431" s="86"/>
      <c r="J431" s="86"/>
    </row>
    <row r="432" spans="1:10" x14ac:dyDescent="0.2">
      <c r="A432" s="5">
        <v>431</v>
      </c>
      <c r="E432" s="128"/>
      <c r="F432" s="86"/>
      <c r="G432" s="86"/>
      <c r="H432" s="86"/>
      <c r="I432" s="86"/>
      <c r="J432" s="86"/>
    </row>
    <row r="433" spans="1:10" x14ac:dyDescent="0.2">
      <c r="A433" s="5">
        <v>432</v>
      </c>
      <c r="E433" s="128"/>
      <c r="F433" s="86"/>
      <c r="G433" s="86"/>
      <c r="H433" s="86"/>
      <c r="I433" s="86"/>
      <c r="J433" s="86"/>
    </row>
    <row r="434" spans="1:10" x14ac:dyDescent="0.2">
      <c r="A434" s="5">
        <v>433</v>
      </c>
      <c r="E434" s="128"/>
      <c r="F434" s="86"/>
      <c r="G434" s="86"/>
      <c r="H434" s="86"/>
      <c r="I434" s="86"/>
      <c r="J434" s="86"/>
    </row>
    <row r="435" spans="1:10" x14ac:dyDescent="0.2">
      <c r="A435" s="5">
        <v>434</v>
      </c>
      <c r="E435" s="128"/>
      <c r="F435" s="86"/>
      <c r="G435" s="86"/>
      <c r="H435" s="86"/>
      <c r="I435" s="86"/>
      <c r="J435" s="86"/>
    </row>
    <row r="436" spans="1:10" x14ac:dyDescent="0.2">
      <c r="A436" s="5">
        <v>435</v>
      </c>
      <c r="E436" s="128"/>
      <c r="F436" s="86"/>
      <c r="G436" s="86"/>
      <c r="H436" s="86"/>
      <c r="I436" s="86"/>
      <c r="J436" s="86"/>
    </row>
    <row r="437" spans="1:10" x14ac:dyDescent="0.2">
      <c r="A437" s="5">
        <v>436</v>
      </c>
      <c r="E437" s="128"/>
      <c r="F437" s="86"/>
      <c r="G437" s="86"/>
      <c r="H437" s="86"/>
      <c r="I437" s="86"/>
      <c r="J437" s="86"/>
    </row>
    <row r="438" spans="1:10" x14ac:dyDescent="0.2">
      <c r="A438" s="5">
        <v>437</v>
      </c>
      <c r="E438" s="128"/>
      <c r="F438" s="86"/>
      <c r="G438" s="86"/>
      <c r="H438" s="86"/>
      <c r="I438" s="86"/>
      <c r="J438" s="86"/>
    </row>
    <row r="439" spans="1:10" x14ac:dyDescent="0.2">
      <c r="A439" s="5">
        <v>438</v>
      </c>
      <c r="E439" s="128"/>
      <c r="F439" s="86"/>
      <c r="G439" s="86"/>
      <c r="H439" s="86"/>
      <c r="I439" s="86"/>
      <c r="J439" s="86"/>
    </row>
    <row r="440" spans="1:10" x14ac:dyDescent="0.2">
      <c r="A440" s="5">
        <v>439</v>
      </c>
      <c r="E440" s="128"/>
      <c r="F440" s="86"/>
      <c r="G440" s="86"/>
      <c r="H440" s="86"/>
      <c r="I440" s="86"/>
      <c r="J440" s="86"/>
    </row>
    <row r="441" spans="1:10" x14ac:dyDescent="0.2">
      <c r="A441" s="5">
        <v>440</v>
      </c>
      <c r="E441" s="128"/>
      <c r="F441" s="86"/>
      <c r="G441" s="86"/>
      <c r="H441" s="86"/>
      <c r="I441" s="86"/>
      <c r="J441" s="86"/>
    </row>
    <row r="442" spans="1:10" x14ac:dyDescent="0.2">
      <c r="A442" s="5">
        <v>441</v>
      </c>
      <c r="E442" s="128"/>
      <c r="F442" s="86"/>
      <c r="G442" s="86"/>
      <c r="H442" s="86"/>
      <c r="I442" s="86"/>
      <c r="J442" s="86"/>
    </row>
    <row r="443" spans="1:10" x14ac:dyDescent="0.2">
      <c r="A443" s="5">
        <v>442</v>
      </c>
      <c r="E443" s="128"/>
      <c r="F443" s="86"/>
      <c r="G443" s="86"/>
      <c r="H443" s="86"/>
      <c r="I443" s="86"/>
      <c r="J443" s="86"/>
    </row>
    <row r="444" spans="1:10" x14ac:dyDescent="0.2">
      <c r="A444" s="5">
        <v>443</v>
      </c>
      <c r="E444" s="128"/>
      <c r="F444" s="86"/>
      <c r="G444" s="86"/>
      <c r="H444" s="86"/>
      <c r="I444" s="86"/>
      <c r="J444" s="86"/>
    </row>
    <row r="445" spans="1:10" x14ac:dyDescent="0.2">
      <c r="A445" s="5">
        <v>444</v>
      </c>
      <c r="E445" s="128"/>
      <c r="F445" s="86"/>
      <c r="G445" s="86"/>
      <c r="H445" s="86"/>
      <c r="I445" s="86"/>
      <c r="J445" s="86"/>
    </row>
    <row r="446" spans="1:10" x14ac:dyDescent="0.2">
      <c r="A446" s="5">
        <v>445</v>
      </c>
      <c r="E446" s="128"/>
      <c r="F446" s="86"/>
      <c r="G446" s="86"/>
      <c r="H446" s="86"/>
      <c r="I446" s="86"/>
      <c r="J446" s="86"/>
    </row>
    <row r="447" spans="1:10" x14ac:dyDescent="0.2">
      <c r="A447" s="5">
        <v>446</v>
      </c>
      <c r="E447" s="128"/>
      <c r="F447" s="86"/>
      <c r="G447" s="86"/>
      <c r="H447" s="86"/>
      <c r="I447" s="86"/>
      <c r="J447" s="86"/>
    </row>
    <row r="448" spans="1:10" x14ac:dyDescent="0.2">
      <c r="A448" s="5">
        <v>447</v>
      </c>
      <c r="E448" s="128"/>
      <c r="F448" s="86"/>
      <c r="G448" s="86"/>
      <c r="H448" s="86"/>
      <c r="I448" s="86"/>
      <c r="J448" s="86"/>
    </row>
    <row r="449" spans="1:10" x14ac:dyDescent="0.2">
      <c r="A449" s="5">
        <v>448</v>
      </c>
      <c r="E449" s="128"/>
      <c r="F449" s="86"/>
      <c r="G449" s="86"/>
      <c r="H449" s="86"/>
      <c r="I449" s="86"/>
      <c r="J449" s="86"/>
    </row>
    <row r="450" spans="1:10" x14ac:dyDescent="0.2">
      <c r="A450" s="5">
        <v>449</v>
      </c>
      <c r="E450" s="128"/>
      <c r="F450" s="86"/>
      <c r="G450" s="86"/>
      <c r="H450" s="86"/>
      <c r="I450" s="86"/>
      <c r="J450" s="86"/>
    </row>
    <row r="451" spans="1:10" x14ac:dyDescent="0.2">
      <c r="A451" s="5">
        <v>450</v>
      </c>
      <c r="E451" s="128"/>
      <c r="F451" s="86"/>
      <c r="G451" s="86"/>
      <c r="H451" s="86"/>
      <c r="I451" s="86"/>
      <c r="J451" s="86"/>
    </row>
    <row r="452" spans="1:10" x14ac:dyDescent="0.2">
      <c r="A452" s="5">
        <v>451</v>
      </c>
      <c r="E452" s="128"/>
      <c r="F452" s="86"/>
      <c r="G452" s="86"/>
      <c r="H452" s="86"/>
      <c r="I452" s="86"/>
      <c r="J452" s="86"/>
    </row>
    <row r="453" spans="1:10" x14ac:dyDescent="0.2">
      <c r="A453" s="5">
        <v>452</v>
      </c>
      <c r="E453" s="128"/>
      <c r="F453" s="86"/>
      <c r="G453" s="86"/>
      <c r="H453" s="86"/>
      <c r="I453" s="86"/>
      <c r="J453" s="86"/>
    </row>
    <row r="454" spans="1:10" x14ac:dyDescent="0.2">
      <c r="A454" s="5">
        <v>453</v>
      </c>
      <c r="E454" s="128"/>
      <c r="F454" s="86"/>
      <c r="G454" s="86"/>
      <c r="H454" s="86"/>
      <c r="I454" s="86"/>
      <c r="J454" s="86"/>
    </row>
    <row r="455" spans="1:10" x14ac:dyDescent="0.2">
      <c r="A455" s="5">
        <v>454</v>
      </c>
      <c r="E455" s="128"/>
      <c r="F455" s="86"/>
      <c r="G455" s="86"/>
      <c r="H455" s="86"/>
      <c r="I455" s="86"/>
      <c r="J455" s="86"/>
    </row>
    <row r="456" spans="1:10" x14ac:dyDescent="0.2">
      <c r="A456" s="5">
        <v>455</v>
      </c>
      <c r="E456" s="128"/>
      <c r="F456" s="86"/>
      <c r="G456" s="86"/>
      <c r="H456" s="86"/>
      <c r="I456" s="86"/>
      <c r="J456" s="86"/>
    </row>
    <row r="457" spans="1:10" x14ac:dyDescent="0.2">
      <c r="A457" s="5">
        <v>456</v>
      </c>
      <c r="E457" s="128"/>
      <c r="F457" s="86"/>
      <c r="G457" s="86"/>
      <c r="H457" s="86"/>
      <c r="I457" s="86"/>
      <c r="J457" s="86"/>
    </row>
    <row r="458" spans="1:10" x14ac:dyDescent="0.2">
      <c r="A458" s="5">
        <v>457</v>
      </c>
      <c r="E458" s="128"/>
      <c r="F458" s="86"/>
      <c r="G458" s="86"/>
      <c r="H458" s="86"/>
      <c r="I458" s="86"/>
      <c r="J458" s="86"/>
    </row>
    <row r="459" spans="1:10" x14ac:dyDescent="0.2">
      <c r="A459" s="5">
        <v>458</v>
      </c>
      <c r="E459" s="128"/>
      <c r="F459" s="86"/>
      <c r="G459" s="86"/>
      <c r="H459" s="86"/>
      <c r="I459" s="86"/>
      <c r="J459" s="86"/>
    </row>
    <row r="460" spans="1:10" x14ac:dyDescent="0.2">
      <c r="A460" s="5">
        <v>459</v>
      </c>
      <c r="E460" s="128"/>
      <c r="F460" s="86"/>
      <c r="G460" s="86"/>
      <c r="H460" s="86"/>
      <c r="I460" s="86"/>
      <c r="J460" s="86"/>
    </row>
    <row r="461" spans="1:10" x14ac:dyDescent="0.2">
      <c r="A461" s="5">
        <v>460</v>
      </c>
      <c r="E461" s="128"/>
      <c r="F461" s="86"/>
      <c r="G461" s="86"/>
      <c r="H461" s="86"/>
      <c r="I461" s="86"/>
      <c r="J461" s="86"/>
    </row>
    <row r="462" spans="1:10" x14ac:dyDescent="0.2">
      <c r="A462" s="5">
        <v>461</v>
      </c>
      <c r="E462" s="128"/>
      <c r="F462" s="86"/>
      <c r="G462" s="86"/>
      <c r="H462" s="86"/>
      <c r="I462" s="86"/>
      <c r="J462" s="86"/>
    </row>
    <row r="463" spans="1:10" x14ac:dyDescent="0.2">
      <c r="A463" s="5">
        <v>462</v>
      </c>
      <c r="E463" s="128"/>
      <c r="F463" s="86"/>
      <c r="G463" s="86"/>
      <c r="H463" s="86"/>
      <c r="I463" s="86"/>
      <c r="J463" s="86"/>
    </row>
    <row r="464" spans="1:10" x14ac:dyDescent="0.2">
      <c r="A464" s="5">
        <v>463</v>
      </c>
      <c r="E464" s="128"/>
      <c r="F464" s="86"/>
      <c r="G464" s="86"/>
      <c r="H464" s="86"/>
      <c r="I464" s="86"/>
      <c r="J464" s="86"/>
    </row>
    <row r="465" spans="1:10" x14ac:dyDescent="0.2">
      <c r="A465" s="5">
        <v>464</v>
      </c>
      <c r="E465" s="128"/>
      <c r="F465" s="86"/>
      <c r="G465" s="86"/>
      <c r="H465" s="86"/>
      <c r="I465" s="86"/>
      <c r="J465" s="86"/>
    </row>
    <row r="466" spans="1:10" x14ac:dyDescent="0.2">
      <c r="A466" s="5">
        <v>465</v>
      </c>
      <c r="E466" s="128"/>
      <c r="F466" s="86"/>
      <c r="G466" s="86"/>
      <c r="H466" s="86"/>
      <c r="I466" s="86"/>
      <c r="J466" s="86"/>
    </row>
    <row r="467" spans="1:10" x14ac:dyDescent="0.2">
      <c r="A467" s="5">
        <v>466</v>
      </c>
      <c r="E467" s="128"/>
      <c r="F467" s="86"/>
      <c r="G467" s="86"/>
      <c r="H467" s="86"/>
      <c r="I467" s="86"/>
      <c r="J467" s="86"/>
    </row>
    <row r="468" spans="1:10" x14ac:dyDescent="0.2">
      <c r="A468" s="5">
        <v>467</v>
      </c>
      <c r="E468" s="128"/>
      <c r="F468" s="86"/>
      <c r="G468" s="86"/>
      <c r="H468" s="86"/>
      <c r="I468" s="86"/>
      <c r="J468" s="86"/>
    </row>
    <row r="469" spans="1:10" x14ac:dyDescent="0.2">
      <c r="A469" s="5">
        <v>468</v>
      </c>
      <c r="E469" s="128"/>
      <c r="F469" s="86"/>
      <c r="G469" s="86"/>
      <c r="H469" s="86"/>
      <c r="I469" s="86"/>
      <c r="J469" s="86"/>
    </row>
    <row r="470" spans="1:10" x14ac:dyDescent="0.2">
      <c r="A470" s="5">
        <v>469</v>
      </c>
      <c r="E470" s="128"/>
      <c r="F470" s="86"/>
      <c r="G470" s="86"/>
      <c r="H470" s="86"/>
      <c r="I470" s="86"/>
      <c r="J470" s="86"/>
    </row>
    <row r="471" spans="1:10" x14ac:dyDescent="0.2">
      <c r="A471" s="5">
        <v>470</v>
      </c>
      <c r="E471" s="128"/>
      <c r="F471" s="86"/>
      <c r="G471" s="86"/>
      <c r="H471" s="86"/>
      <c r="I471" s="86"/>
      <c r="J471" s="86"/>
    </row>
    <row r="472" spans="1:10" x14ac:dyDescent="0.2">
      <c r="A472" s="5">
        <v>471</v>
      </c>
      <c r="E472" s="128"/>
      <c r="F472" s="86"/>
      <c r="G472" s="86"/>
      <c r="H472" s="86"/>
      <c r="I472" s="86"/>
      <c r="J472" s="86"/>
    </row>
    <row r="473" spans="1:10" x14ac:dyDescent="0.2">
      <c r="A473" s="5">
        <v>472</v>
      </c>
      <c r="E473" s="128"/>
      <c r="F473" s="86"/>
      <c r="G473" s="86"/>
      <c r="H473" s="86"/>
      <c r="I473" s="86"/>
      <c r="J473" s="86"/>
    </row>
    <row r="474" spans="1:10" x14ac:dyDescent="0.2">
      <c r="A474" s="5">
        <v>473</v>
      </c>
      <c r="E474" s="128"/>
      <c r="F474" s="86"/>
      <c r="G474" s="86"/>
      <c r="H474" s="86"/>
      <c r="I474" s="86"/>
      <c r="J474" s="86"/>
    </row>
    <row r="475" spans="1:10" x14ac:dyDescent="0.2">
      <c r="A475" s="5">
        <v>474</v>
      </c>
      <c r="E475" s="128"/>
      <c r="F475" s="86"/>
      <c r="G475" s="86"/>
      <c r="H475" s="86"/>
      <c r="I475" s="86"/>
      <c r="J475" s="86"/>
    </row>
    <row r="476" spans="1:10" x14ac:dyDescent="0.2">
      <c r="A476" s="5">
        <v>475</v>
      </c>
      <c r="E476" s="128"/>
      <c r="F476" s="86"/>
      <c r="G476" s="86"/>
      <c r="H476" s="86"/>
      <c r="I476" s="86"/>
      <c r="J476" s="86"/>
    </row>
    <row r="477" spans="1:10" x14ac:dyDescent="0.2">
      <c r="A477" s="5">
        <v>476</v>
      </c>
      <c r="E477" s="128"/>
      <c r="F477" s="86"/>
      <c r="G477" s="86"/>
      <c r="H477" s="86"/>
      <c r="I477" s="86"/>
      <c r="J477" s="86"/>
    </row>
    <row r="478" spans="1:10" x14ac:dyDescent="0.2">
      <c r="A478" s="5">
        <v>477</v>
      </c>
      <c r="E478" s="128"/>
      <c r="F478" s="86"/>
      <c r="G478" s="86"/>
      <c r="H478" s="86"/>
      <c r="I478" s="86"/>
      <c r="J478" s="86"/>
    </row>
    <row r="479" spans="1:10" x14ac:dyDescent="0.2">
      <c r="A479" s="5">
        <v>478</v>
      </c>
      <c r="E479" s="128"/>
      <c r="F479" s="86"/>
      <c r="G479" s="86"/>
      <c r="H479" s="86"/>
      <c r="I479" s="86"/>
      <c r="J479" s="86"/>
    </row>
    <row r="480" spans="1:10" x14ac:dyDescent="0.2">
      <c r="A480" s="5">
        <v>479</v>
      </c>
      <c r="E480" s="128"/>
      <c r="F480" s="86"/>
      <c r="G480" s="86"/>
      <c r="H480" s="86"/>
      <c r="I480" s="86"/>
      <c r="J480" s="86"/>
    </row>
    <row r="481" spans="1:10" x14ac:dyDescent="0.2">
      <c r="A481" s="5">
        <v>480</v>
      </c>
      <c r="E481" s="128"/>
      <c r="F481" s="86"/>
      <c r="G481" s="86"/>
      <c r="H481" s="86"/>
      <c r="I481" s="86"/>
      <c r="J481" s="86"/>
    </row>
    <row r="482" spans="1:10" x14ac:dyDescent="0.2">
      <c r="A482" s="5">
        <v>481</v>
      </c>
      <c r="E482" s="128"/>
      <c r="F482" s="86"/>
      <c r="G482" s="86"/>
      <c r="H482" s="86"/>
      <c r="I482" s="86"/>
      <c r="J482" s="86"/>
    </row>
    <row r="483" spans="1:10" x14ac:dyDescent="0.2">
      <c r="A483" s="5">
        <v>482</v>
      </c>
      <c r="E483" s="128"/>
      <c r="F483" s="86"/>
      <c r="G483" s="86"/>
      <c r="H483" s="86"/>
      <c r="I483" s="86"/>
      <c r="J483" s="86"/>
    </row>
    <row r="484" spans="1:10" x14ac:dyDescent="0.2">
      <c r="A484" s="5">
        <v>483</v>
      </c>
      <c r="E484" s="128"/>
      <c r="F484" s="86"/>
      <c r="G484" s="86"/>
      <c r="H484" s="86"/>
      <c r="I484" s="86"/>
      <c r="J484" s="86"/>
    </row>
    <row r="485" spans="1:10" x14ac:dyDescent="0.2">
      <c r="A485" s="5">
        <v>484</v>
      </c>
      <c r="E485" s="128"/>
      <c r="F485" s="86"/>
      <c r="G485" s="86"/>
      <c r="H485" s="86"/>
      <c r="I485" s="86"/>
      <c r="J485" s="86"/>
    </row>
    <row r="486" spans="1:10" x14ac:dyDescent="0.2">
      <c r="A486" s="5">
        <v>485</v>
      </c>
      <c r="E486" s="128"/>
      <c r="F486" s="86"/>
      <c r="G486" s="86"/>
      <c r="H486" s="86"/>
      <c r="I486" s="86"/>
      <c r="J486" s="86"/>
    </row>
    <row r="487" spans="1:10" x14ac:dyDescent="0.2">
      <c r="A487" s="5">
        <v>486</v>
      </c>
      <c r="E487" s="128"/>
      <c r="F487" s="86"/>
      <c r="G487" s="86"/>
      <c r="H487" s="86"/>
      <c r="I487" s="86"/>
      <c r="J487" s="86"/>
    </row>
    <row r="488" spans="1:10" x14ac:dyDescent="0.2">
      <c r="A488" s="5">
        <v>487</v>
      </c>
      <c r="E488" s="128"/>
      <c r="F488" s="86"/>
      <c r="G488" s="86"/>
      <c r="H488" s="86"/>
      <c r="I488" s="86"/>
      <c r="J488" s="86"/>
    </row>
    <row r="489" spans="1:10" x14ac:dyDescent="0.2">
      <c r="A489" s="5">
        <v>488</v>
      </c>
      <c r="E489" s="128"/>
      <c r="F489" s="86"/>
      <c r="G489" s="86"/>
      <c r="H489" s="86"/>
      <c r="I489" s="86"/>
      <c r="J489" s="86"/>
    </row>
    <row r="490" spans="1:10" x14ac:dyDescent="0.2">
      <c r="A490" s="5">
        <v>489</v>
      </c>
      <c r="E490" s="128"/>
      <c r="F490" s="86"/>
      <c r="G490" s="86"/>
      <c r="H490" s="86"/>
      <c r="I490" s="86"/>
      <c r="J490" s="86"/>
    </row>
    <row r="491" spans="1:10" x14ac:dyDescent="0.2">
      <c r="A491" s="5">
        <v>490</v>
      </c>
      <c r="E491" s="128"/>
      <c r="F491" s="86"/>
      <c r="G491" s="86"/>
      <c r="H491" s="86"/>
      <c r="I491" s="86"/>
      <c r="J491" s="86"/>
    </row>
    <row r="492" spans="1:10" x14ac:dyDescent="0.2">
      <c r="A492" s="5">
        <v>491</v>
      </c>
      <c r="E492" s="128"/>
      <c r="F492" s="86"/>
      <c r="G492" s="86"/>
      <c r="H492" s="86"/>
      <c r="I492" s="86"/>
      <c r="J492" s="86"/>
    </row>
    <row r="493" spans="1:10" x14ac:dyDescent="0.2">
      <c r="A493" s="5">
        <v>492</v>
      </c>
      <c r="E493" s="128"/>
      <c r="F493" s="86"/>
      <c r="G493" s="86"/>
      <c r="H493" s="86"/>
      <c r="I493" s="86"/>
      <c r="J493" s="86"/>
    </row>
    <row r="494" spans="1:10" x14ac:dyDescent="0.2">
      <c r="A494" s="5">
        <v>493</v>
      </c>
      <c r="E494" s="128"/>
      <c r="F494" s="86"/>
      <c r="G494" s="86"/>
      <c r="H494" s="86"/>
      <c r="I494" s="86"/>
      <c r="J494" s="86"/>
    </row>
    <row r="495" spans="1:10" x14ac:dyDescent="0.2">
      <c r="A495" s="5">
        <v>494</v>
      </c>
      <c r="E495" s="128"/>
      <c r="F495" s="86"/>
      <c r="G495" s="86"/>
      <c r="H495" s="86"/>
      <c r="I495" s="86"/>
      <c r="J495" s="86"/>
    </row>
    <row r="496" spans="1:10" x14ac:dyDescent="0.2">
      <c r="A496" s="5">
        <v>495</v>
      </c>
      <c r="E496" s="128"/>
      <c r="F496" s="86"/>
      <c r="G496" s="86"/>
      <c r="H496" s="86"/>
      <c r="I496" s="86"/>
      <c r="J496" s="86"/>
    </row>
    <row r="497" spans="1:10" x14ac:dyDescent="0.2">
      <c r="A497" s="5">
        <v>496</v>
      </c>
      <c r="E497" s="128"/>
      <c r="F497" s="86"/>
      <c r="G497" s="86"/>
      <c r="H497" s="86"/>
      <c r="I497" s="86"/>
      <c r="J497" s="86"/>
    </row>
    <row r="498" spans="1:10" x14ac:dyDescent="0.2">
      <c r="A498" s="5">
        <v>497</v>
      </c>
      <c r="E498" s="128"/>
      <c r="F498" s="86"/>
      <c r="G498" s="86"/>
      <c r="H498" s="86"/>
      <c r="I498" s="86"/>
      <c r="J498" s="86"/>
    </row>
    <row r="499" spans="1:10" x14ac:dyDescent="0.2">
      <c r="A499" s="5">
        <v>498</v>
      </c>
      <c r="E499" s="128"/>
      <c r="F499" s="86"/>
      <c r="G499" s="86"/>
      <c r="H499" s="86"/>
      <c r="I499" s="86"/>
      <c r="J499" s="86"/>
    </row>
    <row r="500" spans="1:10" x14ac:dyDescent="0.2">
      <c r="A500" s="5">
        <v>499</v>
      </c>
      <c r="E500" s="128"/>
      <c r="F500" s="86"/>
      <c r="G500" s="86"/>
      <c r="H500" s="86"/>
      <c r="I500" s="86"/>
      <c r="J500" s="86"/>
    </row>
    <row r="501" spans="1:10" x14ac:dyDescent="0.2">
      <c r="A501" s="5">
        <v>500</v>
      </c>
      <c r="E501" s="128"/>
      <c r="F501" s="86"/>
      <c r="G501" s="86"/>
      <c r="H501" s="86"/>
      <c r="I501" s="86"/>
      <c r="J501" s="86"/>
    </row>
    <row r="502" spans="1:10" x14ac:dyDescent="0.2">
      <c r="A502" s="5">
        <v>501</v>
      </c>
      <c r="E502" s="128"/>
      <c r="F502" s="86"/>
      <c r="G502" s="86"/>
      <c r="H502" s="86"/>
      <c r="I502" s="86"/>
      <c r="J502" s="86"/>
    </row>
    <row r="503" spans="1:10" x14ac:dyDescent="0.2">
      <c r="A503" s="5">
        <v>502</v>
      </c>
      <c r="E503" s="128"/>
      <c r="F503" s="86"/>
      <c r="G503" s="86"/>
      <c r="H503" s="86"/>
      <c r="I503" s="86"/>
      <c r="J503" s="86"/>
    </row>
    <row r="504" spans="1:10" x14ac:dyDescent="0.2">
      <c r="A504" s="5">
        <v>503</v>
      </c>
    </row>
    <row r="505" spans="1:10" x14ac:dyDescent="0.2">
      <c r="A505" s="5">
        <v>504</v>
      </c>
    </row>
    <row r="506" spans="1:10" x14ac:dyDescent="0.2">
      <c r="A506" s="5">
        <v>505</v>
      </c>
    </row>
    <row r="507" spans="1:10" x14ac:dyDescent="0.2">
      <c r="A507" s="5">
        <v>506</v>
      </c>
    </row>
    <row r="508" spans="1:10" x14ac:dyDescent="0.2">
      <c r="A508" s="5">
        <v>507</v>
      </c>
    </row>
    <row r="509" spans="1:10" x14ac:dyDescent="0.2">
      <c r="A509" s="5">
        <v>508</v>
      </c>
    </row>
    <row r="510" spans="1:10" x14ac:dyDescent="0.2">
      <c r="A510" s="5">
        <v>509</v>
      </c>
    </row>
    <row r="511" spans="1:10" x14ac:dyDescent="0.2">
      <c r="A511" s="5">
        <v>510</v>
      </c>
    </row>
    <row r="512" spans="1:10" x14ac:dyDescent="0.2">
      <c r="A512" s="5">
        <v>511</v>
      </c>
    </row>
    <row r="513" spans="1:1" x14ac:dyDescent="0.2">
      <c r="A513" s="5">
        <v>512</v>
      </c>
    </row>
    <row r="514" spans="1:1" x14ac:dyDescent="0.2">
      <c r="A514" s="5">
        <v>513</v>
      </c>
    </row>
    <row r="515" spans="1:1" x14ac:dyDescent="0.2">
      <c r="A515" s="5">
        <v>514</v>
      </c>
    </row>
    <row r="516" spans="1:1" x14ac:dyDescent="0.2">
      <c r="A516" s="5">
        <v>515</v>
      </c>
    </row>
    <row r="517" spans="1:1" x14ac:dyDescent="0.2">
      <c r="A517" s="5">
        <v>516</v>
      </c>
    </row>
    <row r="518" spans="1:1" x14ac:dyDescent="0.2">
      <c r="A518" s="5">
        <v>517</v>
      </c>
    </row>
    <row r="519" spans="1:1" x14ac:dyDescent="0.2">
      <c r="A519" s="5">
        <v>518</v>
      </c>
    </row>
    <row r="520" spans="1:1" x14ac:dyDescent="0.2">
      <c r="A520" s="5">
        <v>519</v>
      </c>
    </row>
    <row r="521" spans="1:1" x14ac:dyDescent="0.2">
      <c r="A521" s="5">
        <v>520</v>
      </c>
    </row>
    <row r="522" spans="1:1" x14ac:dyDescent="0.2">
      <c r="A522" s="5">
        <v>521</v>
      </c>
    </row>
    <row r="523" spans="1:1" x14ac:dyDescent="0.2">
      <c r="A523" s="5">
        <v>522</v>
      </c>
    </row>
    <row r="524" spans="1:1" x14ac:dyDescent="0.2">
      <c r="A524" s="5">
        <v>523</v>
      </c>
    </row>
    <row r="525" spans="1:1" x14ac:dyDescent="0.2">
      <c r="A525" s="5">
        <v>524</v>
      </c>
    </row>
    <row r="526" spans="1:1" x14ac:dyDescent="0.2">
      <c r="A526" s="5">
        <v>525</v>
      </c>
    </row>
    <row r="527" spans="1:1" x14ac:dyDescent="0.2">
      <c r="A527" s="5">
        <v>526</v>
      </c>
    </row>
    <row r="528" spans="1:1" x14ac:dyDescent="0.2">
      <c r="A528" s="5">
        <v>527</v>
      </c>
    </row>
    <row r="529" spans="1:1" x14ac:dyDescent="0.2">
      <c r="A529" s="5">
        <v>528</v>
      </c>
    </row>
    <row r="530" spans="1:1" x14ac:dyDescent="0.2">
      <c r="A530" s="5">
        <v>529</v>
      </c>
    </row>
    <row r="531" spans="1:1" x14ac:dyDescent="0.2">
      <c r="A531" s="5">
        <v>530</v>
      </c>
    </row>
    <row r="532" spans="1:1" x14ac:dyDescent="0.2">
      <c r="A532" s="5">
        <v>531</v>
      </c>
    </row>
    <row r="533" spans="1:1" x14ac:dyDescent="0.2">
      <c r="A533" s="5">
        <v>532</v>
      </c>
    </row>
    <row r="534" spans="1:1" x14ac:dyDescent="0.2">
      <c r="A534" s="5">
        <v>533</v>
      </c>
    </row>
    <row r="535" spans="1:1" x14ac:dyDescent="0.2">
      <c r="A535" s="5">
        <v>534</v>
      </c>
    </row>
    <row r="536" spans="1:1" x14ac:dyDescent="0.2">
      <c r="A536" s="5">
        <v>535</v>
      </c>
    </row>
    <row r="537" spans="1:1" x14ac:dyDescent="0.2">
      <c r="A537" s="5">
        <v>536</v>
      </c>
    </row>
    <row r="538" spans="1:1" x14ac:dyDescent="0.2">
      <c r="A538" s="5">
        <v>537</v>
      </c>
    </row>
    <row r="539" spans="1:1" x14ac:dyDescent="0.2">
      <c r="A539" s="5">
        <v>538</v>
      </c>
    </row>
    <row r="540" spans="1:1" x14ac:dyDescent="0.2">
      <c r="A540" s="5">
        <v>539</v>
      </c>
    </row>
    <row r="541" spans="1:1" x14ac:dyDescent="0.2">
      <c r="A541" s="5">
        <v>540</v>
      </c>
    </row>
    <row r="542" spans="1:1" x14ac:dyDescent="0.2">
      <c r="A542" s="5">
        <v>541</v>
      </c>
    </row>
    <row r="543" spans="1:1" x14ac:dyDescent="0.2">
      <c r="A543" s="5">
        <v>542</v>
      </c>
    </row>
    <row r="544" spans="1:1" x14ac:dyDescent="0.2">
      <c r="A544" s="5">
        <v>543</v>
      </c>
    </row>
    <row r="545" spans="1:1" x14ac:dyDescent="0.2">
      <c r="A545" s="5">
        <v>544</v>
      </c>
    </row>
    <row r="546" spans="1:1" x14ac:dyDescent="0.2">
      <c r="A546" s="5">
        <v>545</v>
      </c>
    </row>
    <row r="547" spans="1:1" x14ac:dyDescent="0.2">
      <c r="A547" s="5">
        <v>546</v>
      </c>
    </row>
    <row r="548" spans="1:1" x14ac:dyDescent="0.2">
      <c r="A548" s="5">
        <v>547</v>
      </c>
    </row>
    <row r="549" spans="1:1" x14ac:dyDescent="0.2">
      <c r="A549" s="5">
        <v>548</v>
      </c>
    </row>
    <row r="550" spans="1:1" x14ac:dyDescent="0.2">
      <c r="A550" s="5">
        <v>549</v>
      </c>
    </row>
    <row r="551" spans="1:1" x14ac:dyDescent="0.2">
      <c r="A551" s="5">
        <v>550</v>
      </c>
    </row>
    <row r="552" spans="1:1" x14ac:dyDescent="0.2">
      <c r="A552" s="5">
        <v>551</v>
      </c>
    </row>
  </sheetData>
  <sheetProtection password="8BD8" sheet="1" objects="1" scenarios="1" selectLockedCells="1"/>
  <pageMargins left="0.7" right="0.7" top="0.78740157499999996" bottom="0.78740157499999996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Klasse_x</vt:lpstr>
      <vt:lpstr>Schul-Doku</vt:lpstr>
      <vt:lpstr>Schulspez. Kat.</vt:lpstr>
      <vt:lpstr>Kategoriedaten</vt:lpstr>
      <vt:lpstr>Namen aus Sokr.</vt:lpstr>
      <vt:lpstr>Kategoriedaten!Druckbereich</vt:lpstr>
      <vt:lpstr>Klasse_x!Druckbereich</vt:lpstr>
      <vt:lpstr>'Schulspez. Kat.'!Druckbereich</vt:lpstr>
      <vt:lpstr>Kategoriedaten!Drucktitel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EDL Eintraghilfe Papierform</dc:title>
  <dc:creator>Direktion;direktion@nms-mueller.tsn.at</dc:creator>
  <cp:lastModifiedBy>Andrea</cp:lastModifiedBy>
  <cp:lastPrinted>2013-05-16T11:26:32Z</cp:lastPrinted>
  <dcterms:created xsi:type="dcterms:W3CDTF">2013-04-09T04:19:37Z</dcterms:created>
  <dcterms:modified xsi:type="dcterms:W3CDTF">2013-06-06T07:08:48Z</dcterms:modified>
</cp:coreProperties>
</file>